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Pendleton\Desktop\"/>
    </mc:Choice>
  </mc:AlternateContent>
  <xr:revisionPtr revIDLastSave="0" documentId="13_ncr:1_{7D3FF97C-03CA-4E6A-BD30-24642877589D}" xr6:coauthVersionLast="47" xr6:coauthVersionMax="47" xr10:uidLastSave="{00000000-0000-0000-0000-000000000000}"/>
  <bookViews>
    <workbookView xWindow="-120" yWindow="-120" windowWidth="29040" windowHeight="15720" xr2:uid="{B1288849-D2F4-45EB-90A2-9FE10887F8D5}"/>
  </bookViews>
  <sheets>
    <sheet name="2026-2027 Budget" sheetId="1" r:id="rId1"/>
    <sheet name="Salary and Wage 26-27" sheetId="3" r:id="rId2"/>
    <sheet name="Interfund Transfer Support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I13" i="3" l="1"/>
  <c r="F72" i="3"/>
  <c r="I72" i="3" s="1"/>
  <c r="F71" i="3"/>
  <c r="I71" i="3" s="1"/>
  <c r="F70" i="3"/>
  <c r="I70" i="3" s="1"/>
  <c r="I68" i="3"/>
  <c r="F65" i="3"/>
  <c r="I65" i="3" s="1"/>
  <c r="F63" i="3"/>
  <c r="I63" i="3" s="1"/>
  <c r="F62" i="3"/>
  <c r="I62" i="3" s="1"/>
  <c r="F61" i="3"/>
  <c r="I61" i="3" s="1"/>
  <c r="F60" i="3"/>
  <c r="I60" i="3" s="1"/>
  <c r="I58" i="3"/>
  <c r="I57" i="3"/>
  <c r="I56" i="3"/>
  <c r="I55" i="3"/>
  <c r="I54" i="3"/>
  <c r="I53" i="3"/>
  <c r="I52" i="3"/>
  <c r="I51" i="3"/>
  <c r="I50" i="3"/>
  <c r="I49" i="3"/>
  <c r="I48" i="3"/>
  <c r="I47" i="3"/>
  <c r="I45" i="3"/>
  <c r="I44" i="3"/>
  <c r="I43" i="3"/>
  <c r="I42" i="3"/>
  <c r="I41" i="3"/>
  <c r="I40" i="3"/>
  <c r="I38" i="3"/>
  <c r="I37" i="3"/>
  <c r="I36" i="3"/>
  <c r="I35" i="3"/>
  <c r="I34" i="3"/>
  <c r="I33" i="3"/>
  <c r="I32" i="3"/>
  <c r="I31" i="3"/>
  <c r="I28" i="3"/>
  <c r="I27" i="3"/>
  <c r="I26" i="3"/>
  <c r="I25" i="3"/>
  <c r="I24" i="3"/>
  <c r="I23" i="3"/>
  <c r="I21" i="3"/>
  <c r="I20" i="3"/>
  <c r="I19" i="3"/>
  <c r="I18" i="3"/>
  <c r="I17" i="3"/>
  <c r="I16" i="3"/>
  <c r="I15" i="3"/>
  <c r="I9" i="3"/>
  <c r="I8" i="3"/>
  <c r="I7" i="3"/>
  <c r="I5" i="3"/>
  <c r="F378" i="1"/>
  <c r="E378" i="1"/>
  <c r="D378" i="1"/>
  <c r="F344" i="1"/>
  <c r="E344" i="1"/>
  <c r="D344" i="1"/>
  <c r="D340" i="1"/>
  <c r="E340" i="1"/>
  <c r="F340" i="1"/>
  <c r="F273" i="1"/>
  <c r="E273" i="1"/>
  <c r="D273" i="1"/>
  <c r="D249" i="1"/>
  <c r="E249" i="1"/>
  <c r="F249" i="1"/>
  <c r="D245" i="1"/>
  <c r="E245" i="1"/>
  <c r="F245" i="1"/>
  <c r="F278" i="1"/>
  <c r="E278" i="1"/>
  <c r="D278" i="1"/>
  <c r="G8" i="2"/>
  <c r="F8" i="2"/>
  <c r="E8" i="2"/>
  <c r="D8" i="2"/>
  <c r="G7" i="2"/>
  <c r="F7" i="2"/>
  <c r="E7" i="2"/>
  <c r="D7" i="2"/>
  <c r="G6" i="2"/>
  <c r="G11" i="2" s="1"/>
  <c r="F6" i="2"/>
  <c r="E6" i="2"/>
  <c r="D6" i="2"/>
  <c r="G5" i="2"/>
  <c r="F5" i="2"/>
  <c r="F11" i="2" s="1"/>
  <c r="E5" i="2"/>
  <c r="E11" i="2" s="1"/>
  <c r="D5" i="2"/>
  <c r="D11" i="2" s="1"/>
  <c r="F40" i="1"/>
  <c r="E40" i="1"/>
  <c r="D40" i="1"/>
  <c r="C368" i="1"/>
  <c r="C367" i="1"/>
  <c r="C344" i="1"/>
  <c r="C323" i="1"/>
  <c r="C322" i="1"/>
  <c r="C278" i="1"/>
  <c r="C265" i="1"/>
  <c r="C264" i="1"/>
  <c r="C249" i="1"/>
  <c r="C230" i="1"/>
  <c r="C229" i="1"/>
  <c r="C40" i="1"/>
  <c r="C245" i="1" l="1"/>
  <c r="C273" i="1"/>
  <c r="C340" i="1"/>
  <c r="C378" i="1"/>
</calcChain>
</file>

<file path=xl/sharedStrings.xml><?xml version="1.0" encoding="utf-8"?>
<sst xmlns="http://schemas.openxmlformats.org/spreadsheetml/2006/main" count="855" uniqueCount="704">
  <si>
    <t>Account Id</t>
  </si>
  <si>
    <t>Account Description</t>
  </si>
  <si>
    <t>2027 Budgeted</t>
  </si>
  <si>
    <t>2026 Budgeted</t>
  </si>
  <si>
    <t>2025 Budgeted</t>
  </si>
  <si>
    <t>2024 Budgeted</t>
  </si>
  <si>
    <t>AA-1001-000</t>
  </si>
  <si>
    <t>REAL PROPERTY TAXES</t>
  </si>
  <si>
    <t>AA-1081-000</t>
  </si>
  <si>
    <t>RPT.-PAYMENTS IN LIEU</t>
  </si>
  <si>
    <t>AA-1090-000</t>
  </si>
  <si>
    <t>RPT. - INT. &amp; PENALTIES</t>
  </si>
  <si>
    <t>AA-1116-000</t>
  </si>
  <si>
    <t>TAX ON ADULT-USE CANNABIS</t>
  </si>
  <si>
    <t>AA-1120-000</t>
  </si>
  <si>
    <t>NON-PROPERTY TAX DIST. BY COUNTY</t>
  </si>
  <si>
    <t>AA-1130-000</t>
  </si>
  <si>
    <t>UTIL.GROSS REC. TAX</t>
  </si>
  <si>
    <t>AA-1170-000</t>
  </si>
  <si>
    <t>FRANCHISE FEES</t>
  </si>
  <si>
    <t>AA-1520-000</t>
  </si>
  <si>
    <t>PUBLIC SAFETY - POLICE FEES</t>
  </si>
  <si>
    <t>AA-1530-000</t>
  </si>
  <si>
    <t>BUS PATROL FINES</t>
  </si>
  <si>
    <t>AA-1540-000</t>
  </si>
  <si>
    <t>REC - HOMETOWN HERO BANNERS</t>
  </si>
  <si>
    <t>AA-2001-000</t>
  </si>
  <si>
    <t>RECREATION REVENUE</t>
  </si>
  <si>
    <t>AA-2110-000</t>
  </si>
  <si>
    <t>HOME &amp; COMMUNTIY SERV.- ZONING FEES</t>
  </si>
  <si>
    <t>AA-2115-000</t>
  </si>
  <si>
    <t>HOME &amp; COMMUNITY SERV.- PLAN. BOARD FEES</t>
  </si>
  <si>
    <t>AA-2189-000</t>
  </si>
  <si>
    <t>OTHER HOME AND COMM SERVICES INCOME -</t>
  </si>
  <si>
    <t>AA-2401-000</t>
  </si>
  <si>
    <t>INTEREST &amp; EARNINGS</t>
  </si>
  <si>
    <t>AA-2555-000</t>
  </si>
  <si>
    <t>Building and Alteration Permits</t>
  </si>
  <si>
    <t>AA-2560-000</t>
  </si>
  <si>
    <t>Street Opening Permits</t>
  </si>
  <si>
    <t>AA-2590-000</t>
  </si>
  <si>
    <t>PERMITS/RENTAL/MISC FEE/PEDDLER/VENDOR</t>
  </si>
  <si>
    <t>AA-2610-000</t>
  </si>
  <si>
    <t>JUSTICE COURT - FINES &amp; FORFEITED BAIL</t>
  </si>
  <si>
    <t>AA-2650-000</t>
  </si>
  <si>
    <t>SALE OF SCRAP MATERIALS</t>
  </si>
  <si>
    <t>AA-2660-000</t>
  </si>
  <si>
    <t>Sale of Real Property</t>
  </si>
  <si>
    <t>AA-2680-000</t>
  </si>
  <si>
    <t>INSURANCE RECOVERIES</t>
  </si>
  <si>
    <t>AA-2706-000</t>
  </si>
  <si>
    <t>LOCAL GOVERNMENT GRANTS</t>
  </si>
  <si>
    <t>AA-2750-000</t>
  </si>
  <si>
    <t>AIM Payments</t>
  </si>
  <si>
    <t>AA-2770-000</t>
  </si>
  <si>
    <t>MISCELLANEOUS REVENUES</t>
  </si>
  <si>
    <t>AA-3001-000</t>
  </si>
  <si>
    <t>STATE REVENUE SHARING (PER CAPIT)</t>
  </si>
  <si>
    <t>AA-3005-000</t>
  </si>
  <si>
    <t>STATE AID - MORTGAGE TAX</t>
  </si>
  <si>
    <t>AA-3089-500</t>
  </si>
  <si>
    <t>ST. AID - JUSTICE COURT ASSISTANCE GRANT</t>
  </si>
  <si>
    <t>AA-3389-000</t>
  </si>
  <si>
    <t>OTHER PUBLIC SAFETY - POLICE GRANTS</t>
  </si>
  <si>
    <t>AA-3501-000</t>
  </si>
  <si>
    <t>STATE AID - CONSOLIDATED HIGHWAY AID</t>
  </si>
  <si>
    <t>AA-3502-000</t>
  </si>
  <si>
    <t>STATE AID - EWR (ROADS)</t>
  </si>
  <si>
    <t>AA-3503-000</t>
  </si>
  <si>
    <t>STATE AID - POP (ROADS)</t>
  </si>
  <si>
    <t>AA-3504-000</t>
  </si>
  <si>
    <t>STATE AID - PAVE NY (ROADS)</t>
  </si>
  <si>
    <t>AA-5031-000</t>
  </si>
  <si>
    <t>INTERFUND TRANSFERS</t>
  </si>
  <si>
    <t/>
  </si>
  <si>
    <t>GENERAL Revenue Totals</t>
  </si>
  <si>
    <t xml:space="preserve"> </t>
  </si>
  <si>
    <t>AA-1010-000</t>
  </si>
  <si>
    <t>BOARD OF TRUSTEES</t>
  </si>
  <si>
    <t>AA-1010-100</t>
  </si>
  <si>
    <t>BD. OF TRUSTEES - PERS. SERV.</t>
  </si>
  <si>
    <t>AA-1010-400</t>
  </si>
  <si>
    <t>BOARD OF TRUSTEES - CONTRACTUAL</t>
  </si>
  <si>
    <t>AA-1010-420</t>
  </si>
  <si>
    <t>BOARD EDUCATION / TRAINING</t>
  </si>
  <si>
    <t>AA-1010-480</t>
  </si>
  <si>
    <t>GRANT WRITER</t>
  </si>
  <si>
    <t>AA-1010-490</t>
  </si>
  <si>
    <t>ECONOMIC DEVELOPMENT/DRI COMMITTEE</t>
  </si>
  <si>
    <t>AA-1010-492</t>
  </si>
  <si>
    <t>WAPP FALLS BUSINESS &amp; PROF ASSOC DUES</t>
  </si>
  <si>
    <t>AA-1110-000</t>
  </si>
  <si>
    <t>JUSTICE</t>
  </si>
  <si>
    <t>AA-1110-100</t>
  </si>
  <si>
    <t>JUSTICE - PERS'L SERV.</t>
  </si>
  <si>
    <t>AA-1110-200</t>
  </si>
  <si>
    <t>JUSTICE - EQUIPMENT</t>
  </si>
  <si>
    <t>AA-1110-400</t>
  </si>
  <si>
    <t>JUSTICE - CONTRACTUAL</t>
  </si>
  <si>
    <t>AA-1110-420</t>
  </si>
  <si>
    <t>JUSTICE - EDICATION / TRAINING</t>
  </si>
  <si>
    <t>AA-1110-430</t>
  </si>
  <si>
    <t>Office Maintenance -Cleaning</t>
  </si>
  <si>
    <t>AA-1110-440</t>
  </si>
  <si>
    <t>COURT - SAFETY/SECURITY</t>
  </si>
  <si>
    <t>AA-1210-000</t>
  </si>
  <si>
    <t>MAYOR</t>
  </si>
  <si>
    <t>AA-1210-100</t>
  </si>
  <si>
    <t>MAYOR - PERSONAL SERVICES</t>
  </si>
  <si>
    <t>AA-1210-200</t>
  </si>
  <si>
    <t>MAYOR - EQUIPMENT</t>
  </si>
  <si>
    <t>AA-1210-400</t>
  </si>
  <si>
    <t>MAYOR - CONTRACTUAL</t>
  </si>
  <si>
    <t>AA-1210-410</t>
  </si>
  <si>
    <t>MAYOR - EDUCATION / TRAINING</t>
  </si>
  <si>
    <t>AA-1320-400</t>
  </si>
  <si>
    <t>ACCOUNTING SERVICES - CONTRACTUAL</t>
  </si>
  <si>
    <t>AA-1325-000</t>
  </si>
  <si>
    <t>TREASURER</t>
  </si>
  <si>
    <t>AA-1325-100</t>
  </si>
  <si>
    <t>TREASURER - PERSONAL SERVICES</t>
  </si>
  <si>
    <t>AA-1325-110</t>
  </si>
  <si>
    <t>TREASURER - ASST PERSONAL SERVICES</t>
  </si>
  <si>
    <t>AA-1325-200</t>
  </si>
  <si>
    <t>TREASURER - EQUIPMENT</t>
  </si>
  <si>
    <t>AA-1325-300</t>
  </si>
  <si>
    <t>TREASURER - EDUCATION / TRAINING</t>
  </si>
  <si>
    <t>AA-1325-400</t>
  </si>
  <si>
    <t>TREASURER - CONTRACTUAL</t>
  </si>
  <si>
    <t>AA-1375-400</t>
  </si>
  <si>
    <t>CREDIT CARD FEES &amp; MISC.EDMUNDS</t>
  </si>
  <si>
    <t>AA-1380-400</t>
  </si>
  <si>
    <t>FISCAL AGENT - CONTRACTUAL</t>
  </si>
  <si>
    <t>AA-1390-000</t>
  </si>
  <si>
    <t>WF PROF. &amp; BUS. ASSOC.</t>
  </si>
  <si>
    <t>AA-1410-000</t>
  </si>
  <si>
    <t>CLERK</t>
  </si>
  <si>
    <t>AA-1410-100</t>
  </si>
  <si>
    <t>CLERK - PERSONAL SERVICES</t>
  </si>
  <si>
    <t>AA-1410-120</t>
  </si>
  <si>
    <t>STAFF ASSISTANT</t>
  </si>
  <si>
    <t>AA-1410-130</t>
  </si>
  <si>
    <t>CLERK PERS. SERVICE - GRANT WRITER</t>
  </si>
  <si>
    <t>AA-1410-200</t>
  </si>
  <si>
    <t>CLERK - EQUIPMENT</t>
  </si>
  <si>
    <t>AA-1410-400</t>
  </si>
  <si>
    <t>CLERK - CONTRACTUAL &amp; MILEAGE</t>
  </si>
  <si>
    <t>AA-1410-410</t>
  </si>
  <si>
    <t>CLERK - WEBSITE - CONTRACTUAL</t>
  </si>
  <si>
    <t>AA-1410-420</t>
  </si>
  <si>
    <t>CLERK - CYBER SEC / RECORDS MGMT</t>
  </si>
  <si>
    <t>AA-1410-430</t>
  </si>
  <si>
    <t>CLERK -Village Hall Cleaner</t>
  </si>
  <si>
    <t>AA-1420-000</t>
  </si>
  <si>
    <t>ATTORNEY</t>
  </si>
  <si>
    <t>AA-1420-100</t>
  </si>
  <si>
    <t>ATTORNEY - PERSONAL SERVICES</t>
  </si>
  <si>
    <t>AA-1420-400</t>
  </si>
  <si>
    <t>ATTORNEY - CONTRACTUAL</t>
  </si>
  <si>
    <t>AA-1420-410</t>
  </si>
  <si>
    <t>ATTORNEY PB/ZN BOARDS CONTRACTUAL</t>
  </si>
  <si>
    <t>AA-1440-000</t>
  </si>
  <si>
    <t>ENGINEER</t>
  </si>
  <si>
    <t>AA-1440-100</t>
  </si>
  <si>
    <t>ENGINEERING - PERSONAL SERVICES</t>
  </si>
  <si>
    <t>AA-1440-400</t>
  </si>
  <si>
    <t>ENGINEER - CONTRACTUAL</t>
  </si>
  <si>
    <t>AA-1440-444</t>
  </si>
  <si>
    <t>ENGINEERING - NY PRIZE</t>
  </si>
  <si>
    <t>AA-1450-400</t>
  </si>
  <si>
    <t>ELECTIONS - CONTRACTUAL</t>
  </si>
  <si>
    <t>AA-1620-000</t>
  </si>
  <si>
    <t>BUILDINGS</t>
  </si>
  <si>
    <t>AA-1620-100</t>
  </si>
  <si>
    <t>BUILDINGS - PERSONAL SERVICES (VH)</t>
  </si>
  <si>
    <t>AA-1620-400</t>
  </si>
  <si>
    <t>Buildings CE</t>
  </si>
  <si>
    <t>AA-1620-410</t>
  </si>
  <si>
    <t>BUILDINGS - CONTRACTUAL</t>
  </si>
  <si>
    <t>AA-1620-420</t>
  </si>
  <si>
    <t>BUILDINGS - CONTRACTUAL (FIREHOUSE)</t>
  </si>
  <si>
    <t>AA-1620-430</t>
  </si>
  <si>
    <t>BUILDINGS - CONTRACTUAL (VH)</t>
  </si>
  <si>
    <t>AA-1620-440</t>
  </si>
  <si>
    <t>BUILDINGS - RENT AM LEGION 7 SPRING</t>
  </si>
  <si>
    <t>AA-1620-445</t>
  </si>
  <si>
    <t>BUILDINGS - AM LEGION CLEANING/MAINT/SUP</t>
  </si>
  <si>
    <t>AA-1620-450</t>
  </si>
  <si>
    <t>BLDGS - MESIER HOME</t>
  </si>
  <si>
    <t>AA-1620-460</t>
  </si>
  <si>
    <t>Buildings - Wappingers Police Department</t>
  </si>
  <si>
    <t>AA-1620-470</t>
  </si>
  <si>
    <t>Buildings - Boathouse</t>
  </si>
  <si>
    <t>AA-1620-480</t>
  </si>
  <si>
    <t>Buildings - Franny Reese</t>
  </si>
  <si>
    <t>AA-1620-490</t>
  </si>
  <si>
    <t>BUILDINGS - HIGHWAY</t>
  </si>
  <si>
    <t>AA-1910-400</t>
  </si>
  <si>
    <t>UNALLOCATED INSURANCE</t>
  </si>
  <si>
    <t>AA-1920-400</t>
  </si>
  <si>
    <t>NYCOM &amp; MUNICIPAL ASSOCIATION DUES</t>
  </si>
  <si>
    <t>AA-1950-000</t>
  </si>
  <si>
    <t>TAXES AND ASSESSMENTS ON PROPERTY</t>
  </si>
  <si>
    <t>AA-1989-000</t>
  </si>
  <si>
    <t>MTA TAX</t>
  </si>
  <si>
    <t>AA-1989-400</t>
  </si>
  <si>
    <t>AA-1990-400</t>
  </si>
  <si>
    <t>CONTINGENT ACCOUNT</t>
  </si>
  <si>
    <t>AA-3120-000</t>
  </si>
  <si>
    <t>POLICE</t>
  </si>
  <si>
    <t>AA-3120-110</t>
  </si>
  <si>
    <t>POLICE - PERS. SERV.- OFFICERS</t>
  </si>
  <si>
    <t>AA-3120-115</t>
  </si>
  <si>
    <t>POLICE COMMISSIONER</t>
  </si>
  <si>
    <t>AA-3120-120</t>
  </si>
  <si>
    <t>POLICE - Reserved</t>
  </si>
  <si>
    <t>AA-3120-150</t>
  </si>
  <si>
    <t>POLICE - COURT PROSECUTION</t>
  </si>
  <si>
    <t>AA-3120-160</t>
  </si>
  <si>
    <t>POLICE - TRAINING</t>
  </si>
  <si>
    <t>AA-3120-200</t>
  </si>
  <si>
    <t>POLICE - EQUIPMENT / IT UPGRADES</t>
  </si>
  <si>
    <t>AA-3120-210</t>
  </si>
  <si>
    <t>Commissioner Car - Malibu 5yr (2029)</t>
  </si>
  <si>
    <t>AA-3120-400</t>
  </si>
  <si>
    <t>POLICE - CONTRACTUAL</t>
  </si>
  <si>
    <t>AA-3120-405</t>
  </si>
  <si>
    <t>POLICE - CLEANER CONTRACTUAL</t>
  </si>
  <si>
    <t>AA-3120-410</t>
  </si>
  <si>
    <t>POLICE - FUEL</t>
  </si>
  <si>
    <t>AA-3120-420</t>
  </si>
  <si>
    <t>POLICE - VEHICLE REPAIRS/TIRES</t>
  </si>
  <si>
    <t>AA-3120-430</t>
  </si>
  <si>
    <t>POLICE - UNIFORMS/VESTS</t>
  </si>
  <si>
    <t>AA-3120-440</t>
  </si>
  <si>
    <t>POLICE - CAR WASHES</t>
  </si>
  <si>
    <t>AA-3410-000</t>
  </si>
  <si>
    <t>FIRE DEPARTMENT</t>
  </si>
  <si>
    <t>AA-3410-100</t>
  </si>
  <si>
    <t>FIRE DEPARTMENT - PERSONAL SERVICES</t>
  </si>
  <si>
    <t>AA-3410-210</t>
  </si>
  <si>
    <t>FIRE DEPARTMENT - EQUIPMENT</t>
  </si>
  <si>
    <t>AA-3410-211</t>
  </si>
  <si>
    <t>FIRE EQUIPMENT - MARINE</t>
  </si>
  <si>
    <t>AA-3410-240</t>
  </si>
  <si>
    <t>FIRE DEPT. - CHIEF'S VEHICLE PURCHASE</t>
  </si>
  <si>
    <t>AA-3410-280</t>
  </si>
  <si>
    <t>FIRE EQUIPMENT - MOBILE RADIOS</t>
  </si>
  <si>
    <t>AA-3410-400</t>
  </si>
  <si>
    <t>FIRE - OTHER EXPENSES</t>
  </si>
  <si>
    <t>AA-3410-410</t>
  </si>
  <si>
    <t>FIRE DEPARTMENT - CONTRACTUAL</t>
  </si>
  <si>
    <t>AA-3410-411</t>
  </si>
  <si>
    <t>FIRE - FUEL</t>
  </si>
  <si>
    <t>AA-3410-412</t>
  </si>
  <si>
    <t>FIRE - TESTING</t>
  </si>
  <si>
    <t>AA-3410-413</t>
  </si>
  <si>
    <t>FIRE - RADIO REPAIRS</t>
  </si>
  <si>
    <t>AA-3410-414</t>
  </si>
  <si>
    <t>FIRE - UTILITIES</t>
  </si>
  <si>
    <t>AA-3410-415</t>
  </si>
  <si>
    <t>FIRE - VEHICLE/AUTO MAINTENANCE</t>
  </si>
  <si>
    <t>AA-3410-416</t>
  </si>
  <si>
    <t>FIRE - SCOTT PAK REPAIRS</t>
  </si>
  <si>
    <t>AA-3410-430</t>
  </si>
  <si>
    <t>FIRE: PHYSICALS</t>
  </si>
  <si>
    <t>AA-3410-440</t>
  </si>
  <si>
    <t>FIRE GRANT MATCH</t>
  </si>
  <si>
    <t>AA-3410-450</t>
  </si>
  <si>
    <t>FIRE-TURNOUT GEAR</t>
  </si>
  <si>
    <t>AA-3410-460</t>
  </si>
  <si>
    <t>FIRE-TURNOUT GEAR REPAIRS</t>
  </si>
  <si>
    <t>AA-3410-470</t>
  </si>
  <si>
    <t>FIRE - TRAINING</t>
  </si>
  <si>
    <t>AA-3620-000</t>
  </si>
  <si>
    <t>SAFETY INSPECTION</t>
  </si>
  <si>
    <t>AA-3620-100</t>
  </si>
  <si>
    <t>SAFETY INSPECTION - PERSONAL SERVICES</t>
  </si>
  <si>
    <t>AA-3620-110</t>
  </si>
  <si>
    <t>SAFETY INS - PERSONAL SER - BLG INS.</t>
  </si>
  <si>
    <t>AA-3620-120</t>
  </si>
  <si>
    <t>SAFETY INSPECTION - TEMP. EMPLOYEE</t>
  </si>
  <si>
    <t>AA-3620-200</t>
  </si>
  <si>
    <t>SAFETY INSP EQUIPMENT</t>
  </si>
  <si>
    <t>AA-3620-400</t>
  </si>
  <si>
    <t>SAFETY INSPECTION - CONTRACTUAL</t>
  </si>
  <si>
    <t>AA-3620-410</t>
  </si>
  <si>
    <t>SAFETY INSPECTION - CONTRACTUAL CLEANING</t>
  </si>
  <si>
    <t>AA-3620-411</t>
  </si>
  <si>
    <t>PLANNING/ZONING - ORDINANCE UPDATE</t>
  </si>
  <si>
    <t>AA-3620-412</t>
  </si>
  <si>
    <t>SAFETY- CLOTHING Inspector</t>
  </si>
  <si>
    <t>AA-3620-413</t>
  </si>
  <si>
    <t>SAFETY - VEHICLE MAINTENANCE</t>
  </si>
  <si>
    <t>AA-3620-414</t>
  </si>
  <si>
    <t>SAFETY - FUEL</t>
  </si>
  <si>
    <t>AA-3620-416</t>
  </si>
  <si>
    <t>SAFETY - Training</t>
  </si>
  <si>
    <t>AA-4540-400</t>
  </si>
  <si>
    <t>AMBULANCE - CONTRACTUAL</t>
  </si>
  <si>
    <t>AA-5110-000</t>
  </si>
  <si>
    <t>STREET MAINTENANCE</t>
  </si>
  <si>
    <t>AA-5110-100</t>
  </si>
  <si>
    <t>STREET MAINTENANCE - PERSONAL SERV.</t>
  </si>
  <si>
    <t>AA-5110-110</t>
  </si>
  <si>
    <t>STR. MAINT. - PERSONAL SERVICES OVERTIME</t>
  </si>
  <si>
    <t>AA-5110-130</t>
  </si>
  <si>
    <t>STREET MAINT.- BLACKTOPPING</t>
  </si>
  <si>
    <t>AA-5110-200</t>
  </si>
  <si>
    <t>STREET MAINTENANCE - EQUIPMENT</t>
  </si>
  <si>
    <t>AA-5110-210</t>
  </si>
  <si>
    <t>HIGHWAY- 2023 Sierra 5yr purchase (2029)</t>
  </si>
  <si>
    <t>AA-5110-400</t>
  </si>
  <si>
    <t>ROADS CONTRACTUAL</t>
  </si>
  <si>
    <t>AA-5110-410</t>
  </si>
  <si>
    <t>STREET MAINT. - CONTRACTUAL</t>
  </si>
  <si>
    <t>AA-5110-411</t>
  </si>
  <si>
    <t>HIGHWAY - FUEL/GAS</t>
  </si>
  <si>
    <t>AA-5110-412</t>
  </si>
  <si>
    <t>HIGHWAY - VEHICLE REPAIRS/TIRES</t>
  </si>
  <si>
    <t>AA-5110-413</t>
  </si>
  <si>
    <t>HIGHWAY - RENTALS</t>
  </si>
  <si>
    <t>AA-5110-415</t>
  </si>
  <si>
    <t>HIGHWAY - BLACKTOP</t>
  </si>
  <si>
    <t>AA-5110-417</t>
  </si>
  <si>
    <t>HIGHWAY - HEAT/ELECTRIC</t>
  </si>
  <si>
    <t>AA-5110-450</t>
  </si>
  <si>
    <t>STREET MAINT-Off Supp/Cable/Phone/Alarm</t>
  </si>
  <si>
    <t>AA-5112-000</t>
  </si>
  <si>
    <t>CHIPS</t>
  </si>
  <si>
    <t>AA-5112-400</t>
  </si>
  <si>
    <t>CHIPS - CONTRACTUAL</t>
  </si>
  <si>
    <t>AA-5112-411</t>
  </si>
  <si>
    <t>PAVE NY  (CHIPS program)</t>
  </si>
  <si>
    <t>AA-5112-412</t>
  </si>
  <si>
    <t>EWR - Roads (CHIPS program)</t>
  </si>
  <si>
    <t>AA-5112-413</t>
  </si>
  <si>
    <t>POP - Roads (CHIPS program)</t>
  </si>
  <si>
    <t>AA-5142-000</t>
  </si>
  <si>
    <t>SNOW REMOVAL</t>
  </si>
  <si>
    <t>AA-5142-100</t>
  </si>
  <si>
    <t>SNOW REMOVAL - PERSONAL SERVICE</t>
  </si>
  <si>
    <t>AA-5142-400</t>
  </si>
  <si>
    <t>SNOW REMOVAL - CONTRACTUAL</t>
  </si>
  <si>
    <t>AA-5142-410</t>
  </si>
  <si>
    <t>HIGHWAY STREET MAINT- SIGNS</t>
  </si>
  <si>
    <t>AA-5142-415</t>
  </si>
  <si>
    <t>HIGHWAY - STREET MAINT- CLOTHING ALLOWA</t>
  </si>
  <si>
    <t>AA-5142-420</t>
  </si>
  <si>
    <t>HIGHWAY - SAFETY CLOTHING -STREETS MAINT</t>
  </si>
  <si>
    <t>AA-5142-430</t>
  </si>
  <si>
    <t>HIGHWAY - TRAINING - STREET MAINT</t>
  </si>
  <si>
    <t>AA-5182-400</t>
  </si>
  <si>
    <t>STREET LIGHTING - CONTRACTUAL</t>
  </si>
  <si>
    <t>AA-7110-000</t>
  </si>
  <si>
    <t>PARKS</t>
  </si>
  <si>
    <t>AA-7110-100</t>
  </si>
  <si>
    <t>PARKS - PERSONAL SERVICES</t>
  </si>
  <si>
    <t>AA-7110-200</t>
  </si>
  <si>
    <t>PARKS - EQUIPMENT</t>
  </si>
  <si>
    <t>AA-7110-400</t>
  </si>
  <si>
    <t>Parks - CE</t>
  </si>
  <si>
    <t>AA-7110-410</t>
  </si>
  <si>
    <t>PARKS - CONTRACTUAL</t>
  </si>
  <si>
    <t>AA-7110-411</t>
  </si>
  <si>
    <t>PARKS - SPECIAL PROJECTS</t>
  </si>
  <si>
    <t>AA-7110-420</t>
  </si>
  <si>
    <t>PARKS - CONTRACTUAL - CHRISTMAS DECO.</t>
  </si>
  <si>
    <t>AA-7110-430</t>
  </si>
  <si>
    <t>PK. - LANDSCAPING</t>
  </si>
  <si>
    <t>AA-7140-000</t>
  </si>
  <si>
    <t>RECREATION</t>
  </si>
  <si>
    <t>AA-7140-100</t>
  </si>
  <si>
    <t>RECREATION - PERSONAL SERVICE.</t>
  </si>
  <si>
    <t>AA-7140-110</t>
  </si>
  <si>
    <t>RECREATION - CAMP PERSONAL SERVICES</t>
  </si>
  <si>
    <t>AA-7140-200</t>
  </si>
  <si>
    <t>REC. - EQUIP</t>
  </si>
  <si>
    <t>AA-7140-400</t>
  </si>
  <si>
    <t>Playgrounds &amp; Recreation Centers - CE</t>
  </si>
  <si>
    <t>AA-7140-410</t>
  </si>
  <si>
    <t>RECREATION-CONTRACTUAL</t>
  </si>
  <si>
    <t>AA-7140-411</t>
  </si>
  <si>
    <t>Recreation - Camp Equip/Contractual</t>
  </si>
  <si>
    <t>AA-7140-420</t>
  </si>
  <si>
    <t>RECREATION - HOMETOWN HEREO BANNERS</t>
  </si>
  <si>
    <t>AA-7180-400</t>
  </si>
  <si>
    <t>RECREATION FACILITIES - MIA PK</t>
  </si>
  <si>
    <t>AA-7180-410</t>
  </si>
  <si>
    <t>RECREATION FACILITIES - MESIER HOMESTEAD</t>
  </si>
  <si>
    <t>AA-7230-000</t>
  </si>
  <si>
    <t>LAKE</t>
  </si>
  <si>
    <t>AA-7230-100</t>
  </si>
  <si>
    <t>LAKE - PERSONAL SERVICES</t>
  </si>
  <si>
    <t>AA-7230-400</t>
  </si>
  <si>
    <t>LAKE - CONTRACTUAL</t>
  </si>
  <si>
    <t>AA-7410-400</t>
  </si>
  <si>
    <t>LIBRARY - CONTRACTUAL</t>
  </si>
  <si>
    <t>AA-7550-000</t>
  </si>
  <si>
    <t>CELEBRATIONS</t>
  </si>
  <si>
    <t>AA-7550-410</t>
  </si>
  <si>
    <t>CELEBRATIONS- WINTER/MEMORIAL/HALLOWEEN</t>
  </si>
  <si>
    <t>AA-7879-400</t>
  </si>
  <si>
    <t>CONCERTS - CONTRACTUAL</t>
  </si>
  <si>
    <t>AA-8010-000</t>
  </si>
  <si>
    <t>ZONING</t>
  </si>
  <si>
    <t>AA-8010-100</t>
  </si>
  <si>
    <t>ZONING - PERSONAL SERVICES</t>
  </si>
  <si>
    <t>AA-8010-400</t>
  </si>
  <si>
    <t>ZONING - CONTRACTUAL</t>
  </si>
  <si>
    <t>AA-8020-000</t>
  </si>
  <si>
    <t>PLANNING</t>
  </si>
  <si>
    <t>AA-8020-410</t>
  </si>
  <si>
    <t>PLANNING - CONTRACTUAL</t>
  </si>
  <si>
    <t>AA-8020-420</t>
  </si>
  <si>
    <t>PLANNING - CONTRACTUAL (MP)</t>
  </si>
  <si>
    <t>AA-8035-400</t>
  </si>
  <si>
    <t>ZONING BOARD OF APPEALS - CONTRACTUAL</t>
  </si>
  <si>
    <t>AA-9010-800</t>
  </si>
  <si>
    <t>State Retirement</t>
  </si>
  <si>
    <t>AA-9015-800</t>
  </si>
  <si>
    <t>Fire &amp; Police Retirement</t>
  </si>
  <si>
    <t>AA-9025-800</t>
  </si>
  <si>
    <t>LENGTH OF SERVICE AWARDS PROGRAM</t>
  </si>
  <si>
    <t>AA-9030-800</t>
  </si>
  <si>
    <t>Social Security</t>
  </si>
  <si>
    <t>AA-9035-800</t>
  </si>
  <si>
    <t>Medicare</t>
  </si>
  <si>
    <t>AA-9040-800</t>
  </si>
  <si>
    <t>Workers' Compensation</t>
  </si>
  <si>
    <t>AA-9050-800</t>
  </si>
  <si>
    <t>Unemployment Insurance</t>
  </si>
  <si>
    <t>AA-9055-800</t>
  </si>
  <si>
    <t>Disability Insurance</t>
  </si>
  <si>
    <t>AA-9060-800</t>
  </si>
  <si>
    <t>HOSP'L &amp; MED'L INSUR.</t>
  </si>
  <si>
    <t>OTHER EMPLOYEE BENEFITS</t>
  </si>
  <si>
    <t>AA-9089-800</t>
  </si>
  <si>
    <t>AA-9710-000</t>
  </si>
  <si>
    <t>SERIAL BONDS</t>
  </si>
  <si>
    <t>AA-9710-600</t>
  </si>
  <si>
    <t>SERIAL BONDS - PRINCIPAL</t>
  </si>
  <si>
    <t>AA-9710-700</t>
  </si>
  <si>
    <t>SERIAL BONDS - INTEREST</t>
  </si>
  <si>
    <t>AA-9712-600</t>
  </si>
  <si>
    <t>BUDGET ANTICIPATION NOTE (FYE2024)</t>
  </si>
  <si>
    <t>AA-9712-700</t>
  </si>
  <si>
    <t>BUDGET ANTICIPATION NOTE -INTEREST(2024)</t>
  </si>
  <si>
    <t>AA-9716-000</t>
  </si>
  <si>
    <t>BOND ANTICIPATION NOTE</t>
  </si>
  <si>
    <t>AA-9716-600</t>
  </si>
  <si>
    <t>BOND ANTICIPATION NOTE - PRINCIPAL</t>
  </si>
  <si>
    <t>AA-9716-700</t>
  </si>
  <si>
    <t>BOND ANTICIPATION NOTE - INTEREST</t>
  </si>
  <si>
    <t>GENERAL Expenditure Totals</t>
  </si>
  <si>
    <t>CL-2130-000</t>
  </si>
  <si>
    <t>HOME &amp; COMMUN. SERVICES - SANITATION FE</t>
  </si>
  <si>
    <t>CL-2138-000</t>
  </si>
  <si>
    <t>LATE PAYMENT PENALTIES</t>
  </si>
  <si>
    <t>RESIDENTIAL Revenue Totals</t>
  </si>
  <si>
    <t>MTA Taxes</t>
  </si>
  <si>
    <t>CL-1989-400</t>
  </si>
  <si>
    <t>CL-1990-400</t>
  </si>
  <si>
    <t>CONTINGENCY</t>
  </si>
  <si>
    <t>CL-8110-000</t>
  </si>
  <si>
    <t>ADMINISTRATION</t>
  </si>
  <si>
    <t>CL-8110-100</t>
  </si>
  <si>
    <t>Administration - Personal Service</t>
  </si>
  <si>
    <t>CL-8110-400</t>
  </si>
  <si>
    <t>SANITATION ADMIN - CONTRACTUAL</t>
  </si>
  <si>
    <t>CL-8160-000</t>
  </si>
  <si>
    <t>CL-8160-100</t>
  </si>
  <si>
    <t>Administration</t>
  </si>
  <si>
    <t>CL-8160-200</t>
  </si>
  <si>
    <t>REFUSE &amp; GARBAGE EQUIPMENT SIERRA 2500</t>
  </si>
  <si>
    <t>CL-8160-400</t>
  </si>
  <si>
    <t>REFUSE &amp; GARBAGE - CONTRACTUAL</t>
  </si>
  <si>
    <t>CL-8160-410</t>
  </si>
  <si>
    <t>INSURANCE EXPENSE</t>
  </si>
  <si>
    <t>CL-8160-420</t>
  </si>
  <si>
    <t>REFUSE &amp; GARBAGE - CLEAN UP</t>
  </si>
  <si>
    <t>CL-8160-430</t>
  </si>
  <si>
    <t>REFUSE &amp; GARBAGE - BRUSH</t>
  </si>
  <si>
    <t>CL-9010-800</t>
  </si>
  <si>
    <t>EMPLOYEES RETIREMENT SYSTEM</t>
  </si>
  <si>
    <t>CL-9030-800</t>
  </si>
  <si>
    <t>CL-9035-800</t>
  </si>
  <si>
    <t>CL-9040-800</t>
  </si>
  <si>
    <t>WORKER'S COMPENSATION</t>
  </si>
  <si>
    <t>CL-9055-800</t>
  </si>
  <si>
    <t>DISABILITY INSURANCE</t>
  </si>
  <si>
    <t>CL-9060-800</t>
  </si>
  <si>
    <t>HOSPITAL &amp; MEDICAL INSURANCE</t>
  </si>
  <si>
    <t>CL-9089-800</t>
  </si>
  <si>
    <t>CL-9710-600</t>
  </si>
  <si>
    <t>CL-9710-700</t>
  </si>
  <si>
    <t>CL-9901-900</t>
  </si>
  <si>
    <t>INTERFUND TRANSFER TO GENERAL</t>
  </si>
  <si>
    <t>RESIDENTIAL Expenditure Totals</t>
  </si>
  <si>
    <t>FF-2140-000</t>
  </si>
  <si>
    <t>METERED WATER SALES</t>
  </si>
  <si>
    <t>FF-2148-000</t>
  </si>
  <si>
    <t>INTEREST &amp; PENALTY ON WATER RENTS</t>
  </si>
  <si>
    <t>FF-2770-000</t>
  </si>
  <si>
    <t>MISCELLANEOUS REVENUE</t>
  </si>
  <si>
    <t>WATER FUND Revenue Totals</t>
  </si>
  <si>
    <t>FF-1380-400</t>
  </si>
  <si>
    <t>FISCAL AGENT FEES</t>
  </si>
  <si>
    <t>FF-1420-400</t>
  </si>
  <si>
    <t>LEGAL FEES</t>
  </si>
  <si>
    <t>FF-1440-400</t>
  </si>
  <si>
    <t>ENGINEERING FEES</t>
  </si>
  <si>
    <t>FF-1910-400</t>
  </si>
  <si>
    <t>FF-1989-400</t>
  </si>
  <si>
    <t>FF-1990-400</t>
  </si>
  <si>
    <t>FF-8310-000</t>
  </si>
  <si>
    <t>WATER</t>
  </si>
  <si>
    <t>FF-8310-100</t>
  </si>
  <si>
    <t>WATER - ADM - PERSONAL SERVICES</t>
  </si>
  <si>
    <t>FF-8310-200</t>
  </si>
  <si>
    <t>WATER ADMIN. - EQUIPMENT</t>
  </si>
  <si>
    <t>FF-8310-400</t>
  </si>
  <si>
    <t>WATER - ADMINISTRATION - Office Supplies</t>
  </si>
  <si>
    <t>FF-8310-410</t>
  </si>
  <si>
    <t>WATER ADMINSTRATION - GRANT WRITER</t>
  </si>
  <si>
    <t>FF-8310-420</t>
  </si>
  <si>
    <t>Administrative - Copier</t>
  </si>
  <si>
    <t>FF-8310-430</t>
  </si>
  <si>
    <t>Administrative - Poughkeepsie Journal</t>
  </si>
  <si>
    <t>FF-8310-440</t>
  </si>
  <si>
    <t>Administrative - Water Quality Statement</t>
  </si>
  <si>
    <t>FF-8310-450</t>
  </si>
  <si>
    <t>Administrative - IT Support</t>
  </si>
  <si>
    <t>FF-8310-460</t>
  </si>
  <si>
    <t>Administrative - Postage</t>
  </si>
  <si>
    <t>FF-8310-470</t>
  </si>
  <si>
    <t>Administrative - Maintenance Contracts</t>
  </si>
  <si>
    <t>FF-8320-000</t>
  </si>
  <si>
    <t>WATER PUMP</t>
  </si>
  <si>
    <t>FF-8320-400</t>
  </si>
  <si>
    <t>WATER - PUMP - ELECTRIC/POWER</t>
  </si>
  <si>
    <t>FF-8320-410</t>
  </si>
  <si>
    <t>WATER - PUMP - COMMUNICATION</t>
  </si>
  <si>
    <t>FF-8320-420</t>
  </si>
  <si>
    <t>PUMP - FUEL</t>
  </si>
  <si>
    <t>FF-8320-440</t>
  </si>
  <si>
    <t>PUMP - CLOTHING ALLOWANCE</t>
  </si>
  <si>
    <t>FF-8320-450</t>
  </si>
  <si>
    <t>PUMP - SUPPLIES</t>
  </si>
  <si>
    <t>FF-8320-460</t>
  </si>
  <si>
    <t>PUMP - MEDICAL DRUG TESTS</t>
  </si>
  <si>
    <t>FF-8320-470</t>
  </si>
  <si>
    <t>Pump - Contractual</t>
  </si>
  <si>
    <t>FF-8330-000</t>
  </si>
  <si>
    <t>WATER PURIFICATION</t>
  </si>
  <si>
    <t>FF-8330-400</t>
  </si>
  <si>
    <t>PURIFICATION - SALT</t>
  </si>
  <si>
    <t>FF-8330-410</t>
  </si>
  <si>
    <t>PURIFICATION - CHLORINE</t>
  </si>
  <si>
    <t>FF-8330-420</t>
  </si>
  <si>
    <t>PURIFICATION - TESTING</t>
  </si>
  <si>
    <t>FF-8330-430</t>
  </si>
  <si>
    <t>PURIFICATION - MISC CHEMICALS/PARTS</t>
  </si>
  <si>
    <t>FF-8340-000</t>
  </si>
  <si>
    <t>WATER TRANSM &amp; DISTR</t>
  </si>
  <si>
    <t>FF-8340-110</t>
  </si>
  <si>
    <t>WATER - TRANSM &amp; DISTR - PERSONAL SERV.</t>
  </si>
  <si>
    <t>FF-8340-120</t>
  </si>
  <si>
    <t>WATER - TRANSM &amp; DISTR - OVERTIME</t>
  </si>
  <si>
    <t>FF-8340-200</t>
  </si>
  <si>
    <t>WATER - TRANSM &amp; DISTR - EQUIPMENT</t>
  </si>
  <si>
    <t>FF-8340-210</t>
  </si>
  <si>
    <t>DISTRIBUTION - TRUCK 5 YR PURCHASE (25)</t>
  </si>
  <si>
    <t>FF-8340-400</t>
  </si>
  <si>
    <t>Water Transportation &amp; Distribution - CE</t>
  </si>
  <si>
    <t>FF-8340-440</t>
  </si>
  <si>
    <t>WATER - TRANS. - LEAK DETECTION</t>
  </si>
  <si>
    <t>FF-8340-450</t>
  </si>
  <si>
    <t>TRAINING</t>
  </si>
  <si>
    <t>FF-8340-460</t>
  </si>
  <si>
    <t>WELL REDEVLOPMENT</t>
  </si>
  <si>
    <t>FF-8340-470</t>
  </si>
  <si>
    <t>WATER-DISTRIBUTION - AUTO PARTS</t>
  </si>
  <si>
    <t>FF-9010-800</t>
  </si>
  <si>
    <t>FF-9030-800</t>
  </si>
  <si>
    <t>FF-9035-800</t>
  </si>
  <si>
    <t>FF-9040-800</t>
  </si>
  <si>
    <t>FF-9055-800</t>
  </si>
  <si>
    <t>FF-9060-800</t>
  </si>
  <si>
    <t>FF-9089-800</t>
  </si>
  <si>
    <t>FF-9710-000</t>
  </si>
  <si>
    <t>FF-9710-600</t>
  </si>
  <si>
    <t>FF-9710-700</t>
  </si>
  <si>
    <t>FF-9730-000</t>
  </si>
  <si>
    <t>FF-9730-600</t>
  </si>
  <si>
    <t>BOND ANTICIPATION NOTE- PRINCIPAL</t>
  </si>
  <si>
    <t>FF-9730-700</t>
  </si>
  <si>
    <t>BOND ANTICIPATION NOTE - INT</t>
  </si>
  <si>
    <t>FF-9790-000</t>
  </si>
  <si>
    <t>STATE LOANS</t>
  </si>
  <si>
    <t>FF-9790-600</t>
  </si>
  <si>
    <t>STATE LOANS - PRINCIPAL</t>
  </si>
  <si>
    <t>FF-9790-700</t>
  </si>
  <si>
    <t>STATE LOANS - INTEREST</t>
  </si>
  <si>
    <t>FF-9901-900</t>
  </si>
  <si>
    <t>WATER FUND Expenditure Totals</t>
  </si>
  <si>
    <t>GG-2120-000</t>
  </si>
  <si>
    <t>SEWER RENTS</t>
  </si>
  <si>
    <t>GG-2128-000</t>
  </si>
  <si>
    <t>INTEREST &amp; PENALTIES ON SEWR ACCS</t>
  </si>
  <si>
    <t>SEWER FUND Revenue Totals</t>
  </si>
  <si>
    <t>GG-1380-400</t>
  </si>
  <si>
    <t>GG-1420-400</t>
  </si>
  <si>
    <t>GG-1440-000</t>
  </si>
  <si>
    <t>ENGINEERING SEWER</t>
  </si>
  <si>
    <t>GG-1440-400</t>
  </si>
  <si>
    <t>Engineering fees</t>
  </si>
  <si>
    <t>GG-1440-410</t>
  </si>
  <si>
    <t>ENGINEER FEES; MS4 STATE REPORTING</t>
  </si>
  <si>
    <t>GG-1910-400</t>
  </si>
  <si>
    <t>INSURANCE</t>
  </si>
  <si>
    <t>GG-1989-400</t>
  </si>
  <si>
    <t>OTHER GENERAL GOV'T</t>
  </si>
  <si>
    <t>GG-1990-400</t>
  </si>
  <si>
    <t>Contingent Account</t>
  </si>
  <si>
    <t>GG-8110-000</t>
  </si>
  <si>
    <t>SEWER</t>
  </si>
  <si>
    <t>GG-8110-100</t>
  </si>
  <si>
    <t>SEWER - ADMIN</t>
  </si>
  <si>
    <t>GG-8120-200</t>
  </si>
  <si>
    <t>SANITATION - EQUIPMENT- Sierra 2500 PURC</t>
  </si>
  <si>
    <t>GG-8120-210</t>
  </si>
  <si>
    <t>SANITARY SEWERS - INI CORRECTION</t>
  </si>
  <si>
    <t>GG-8120-400</t>
  </si>
  <si>
    <t>SANITARY SEWERS - CONTRACTUAL</t>
  </si>
  <si>
    <t>GG-8120-410</t>
  </si>
  <si>
    <t>GG-8120-420</t>
  </si>
  <si>
    <t>Sewer Administration - Postage</t>
  </si>
  <si>
    <t>GG-8130-000</t>
  </si>
  <si>
    <t>TREATMENT &amp; DISPOSAL</t>
  </si>
  <si>
    <t>GG-8130-100</t>
  </si>
  <si>
    <t>TREATMENT &amp; DISPOSAL - PERSONAL SERV.</t>
  </si>
  <si>
    <t>GG-8130-400</t>
  </si>
  <si>
    <t>TREATMENT &amp; DISPOSAL - CONTRACT</t>
  </si>
  <si>
    <t>GG-8130-410</t>
  </si>
  <si>
    <t>TREATMENT &amp; DISPOSAL - TOWN OF WAPPINGER</t>
  </si>
  <si>
    <t>GG-9010-800</t>
  </si>
  <si>
    <t>RETIREMENT SYSTEM</t>
  </si>
  <si>
    <t>GG-9030-800</t>
  </si>
  <si>
    <t>GG-9035-800</t>
  </si>
  <si>
    <t>GG-9040-800</t>
  </si>
  <si>
    <t>GG-9050-800</t>
  </si>
  <si>
    <t>GG-9060-800</t>
  </si>
  <si>
    <t>GG-9089-800</t>
  </si>
  <si>
    <t>Other Employee Benefits (CSEA Ins.Costs)</t>
  </si>
  <si>
    <t>GG-9710-000</t>
  </si>
  <si>
    <t>GG-9710-600</t>
  </si>
  <si>
    <t>GG-9710-700</t>
  </si>
  <si>
    <t>GG-9901-000</t>
  </si>
  <si>
    <t>SEWER FUND Expenditure Totals</t>
  </si>
  <si>
    <t>SALARIES AND CONTRACUTAL LINES</t>
  </si>
  <si>
    <t>A FUND 50%</t>
  </si>
  <si>
    <t>FF FUND 20%</t>
  </si>
  <si>
    <t>GG FUND 20%</t>
  </si>
  <si>
    <t>CL FUND 10%</t>
  </si>
  <si>
    <t>TRUSTEES</t>
  </si>
  <si>
    <t>GENERAL EXPENSES</t>
  </si>
  <si>
    <t>GENERAL REVENUE</t>
  </si>
  <si>
    <t>2026-2027 BUDGET</t>
  </si>
  <si>
    <t>2025-2026</t>
  </si>
  <si>
    <t>2026-2027</t>
  </si>
  <si>
    <t>OT</t>
  </si>
  <si>
    <t>Position</t>
  </si>
  <si>
    <t>Department</t>
  </si>
  <si>
    <t>Wages</t>
  </si>
  <si>
    <t>Salary</t>
  </si>
  <si>
    <t>Hourly Rate</t>
  </si>
  <si>
    <t>Hours</t>
  </si>
  <si>
    <t>Village Clerk</t>
  </si>
  <si>
    <t>Admin</t>
  </si>
  <si>
    <t>Treasurer</t>
  </si>
  <si>
    <t>Treasurer Assistant</t>
  </si>
  <si>
    <t>Clerk</t>
  </si>
  <si>
    <t>Building Inspector</t>
  </si>
  <si>
    <t>Fire Inspector</t>
  </si>
  <si>
    <t>Park</t>
  </si>
  <si>
    <t>Rec</t>
  </si>
  <si>
    <t>Mayor</t>
  </si>
  <si>
    <t>BOT</t>
  </si>
  <si>
    <t>Trustee</t>
  </si>
  <si>
    <t xml:space="preserve">      </t>
  </si>
  <si>
    <t>Judge</t>
  </si>
  <si>
    <t>Court</t>
  </si>
  <si>
    <t>Associate Judge</t>
  </si>
  <si>
    <t>COURT OFFICER</t>
  </si>
  <si>
    <t>COURT</t>
  </si>
  <si>
    <t>DISPATCH</t>
  </si>
  <si>
    <t>Police</t>
  </si>
  <si>
    <t>OFFICER</t>
  </si>
  <si>
    <t>POLICE COM</t>
  </si>
  <si>
    <t>Laborer</t>
  </si>
  <si>
    <t>DPW</t>
  </si>
  <si>
    <t>Stipends</t>
  </si>
  <si>
    <t>Fire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</si>
</sst>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name val="Calibri"/>
    </font>
    <font>
      <b/>
      <sz val="11"/>
      <color indexed="8"/>
      <name val="Aptos Narrow"/>
      <family val="2"/>
      <scheme val="minor"/>
    </font>
    <font>
      <sz val="11"/>
      <name val="Aptos Narrow"/>
      <family val="2"/>
      <scheme val="minor"/>
    </font>
    <font>
      <b/>
      <u/>
      <sz val="11"/>
      <color indexed="8"/>
      <name val="Aptos Narrow"/>
      <family val="2"/>
      <scheme val="minor"/>
    </font>
    <font>
      <b/>
      <sz val="16"/>
      <name val="Calibri"/>
      <family val="2"/>
    </font>
    <font>
      <b/>
      <sz val="14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2">
    <xf numFmtId="0" fontId="0" fillId="0" borderId="0" xfId="0"/>
    <xf numFmtId="0" fontId="3" fillId="2" borderId="0" xfId="0" applyFont="1" applyFill="1" applyProtection="1">
      <protection locked="0"/>
    </xf>
    <xf numFmtId="164" fontId="3" fillId="2" borderId="0" xfId="1" applyNumberFormat="1" applyFont="1" applyFill="1" applyProtection="1">
      <protection locked="0"/>
    </xf>
    <xf numFmtId="0" fontId="0" fillId="0" borderId="1" xfId="0" applyBorder="1" applyProtection="1">
      <protection locked="0"/>
    </xf>
    <xf numFmtId="164" fontId="0" fillId="0" borderId="1" xfId="1" applyNumberFormat="1" applyFont="1" applyBorder="1" applyProtection="1">
      <protection locked="0"/>
    </xf>
    <xf numFmtId="4" fontId="0" fillId="0" borderId="1" xfId="0" applyNumberFormat="1" applyBorder="1" applyProtection="1">
      <protection locked="0"/>
    </xf>
    <xf numFmtId="3" fontId="0" fillId="0" borderId="1" xfId="0" applyNumberFormat="1" applyBorder="1" applyProtection="1">
      <protection locked="0"/>
    </xf>
    <xf numFmtId="0" fontId="3" fillId="3" borderId="0" xfId="0" applyFont="1" applyFill="1" applyProtection="1">
      <protection locked="0"/>
    </xf>
    <xf numFmtId="164" fontId="3" fillId="3" borderId="0" xfId="1" applyNumberFormat="1" applyFont="1" applyFill="1" applyProtection="1">
      <protection locked="0"/>
    </xf>
    <xf numFmtId="4" fontId="3" fillId="3" borderId="0" xfId="0" applyNumberFormat="1" applyFont="1" applyFill="1" applyProtection="1">
      <protection locked="0"/>
    </xf>
    <xf numFmtId="164" fontId="0" fillId="0" borderId="0" xfId="1" applyNumberFormat="1" applyFont="1"/>
    <xf numFmtId="0" fontId="4" fillId="4" borderId="1" xfId="0" applyFont="1" applyFill="1" applyBorder="1" applyProtection="1">
      <protection locked="0"/>
    </xf>
    <xf numFmtId="164" fontId="4" fillId="4" borderId="1" xfId="1" applyNumberFormat="1" applyFont="1" applyFill="1" applyBorder="1" applyProtection="1">
      <protection locked="0"/>
    </xf>
    <xf numFmtId="3" fontId="4" fillId="4" borderId="1" xfId="0" applyNumberFormat="1" applyFont="1" applyFill="1" applyBorder="1" applyProtection="1">
      <protection locked="0"/>
    </xf>
    <xf numFmtId="0" fontId="0" fillId="5" borderId="1" xfId="0" applyFill="1" applyBorder="1" applyProtection="1">
      <protection locked="0"/>
    </xf>
    <xf numFmtId="164" fontId="0" fillId="5" borderId="1" xfId="1" applyNumberFormat="1" applyFont="1" applyFill="1" applyBorder="1" applyProtection="1">
      <protection locked="0"/>
    </xf>
    <xf numFmtId="0" fontId="5" fillId="0" borderId="1" xfId="0" applyFont="1" applyBorder="1" applyProtection="1">
      <protection locked="0"/>
    </xf>
    <xf numFmtId="164" fontId="5" fillId="0" borderId="1" xfId="1" applyNumberFormat="1" applyFont="1" applyBorder="1" applyProtection="1">
      <protection locked="0"/>
    </xf>
    <xf numFmtId="4" fontId="5" fillId="0" borderId="1" xfId="0" applyNumberFormat="1" applyFont="1" applyBorder="1" applyProtection="1">
      <protection locked="0"/>
    </xf>
    <xf numFmtId="3" fontId="5" fillId="0" borderId="1" xfId="0" applyNumberFormat="1" applyFont="1" applyBorder="1" applyProtection="1">
      <protection locked="0"/>
    </xf>
    <xf numFmtId="0" fontId="5" fillId="0" borderId="0" xfId="0" applyFont="1"/>
    <xf numFmtId="0" fontId="4" fillId="0" borderId="0" xfId="0" applyFont="1"/>
    <xf numFmtId="0" fontId="3" fillId="4" borderId="0" xfId="0" applyFont="1" applyFill="1" applyProtection="1">
      <protection locked="0"/>
    </xf>
    <xf numFmtId="164" fontId="3" fillId="4" borderId="0" xfId="1" applyNumberFormat="1" applyFont="1" applyFill="1" applyProtection="1">
      <protection locked="0"/>
    </xf>
    <xf numFmtId="4" fontId="3" fillId="4" borderId="0" xfId="0" applyNumberFormat="1" applyFont="1" applyFill="1" applyProtection="1">
      <protection locked="0"/>
    </xf>
    <xf numFmtId="0" fontId="3" fillId="6" borderId="0" xfId="0" applyFont="1" applyFill="1" applyProtection="1">
      <protection locked="0"/>
    </xf>
    <xf numFmtId="164" fontId="3" fillId="6" borderId="0" xfId="1" applyNumberFormat="1" applyFont="1" applyFill="1" applyProtection="1">
      <protection locked="0"/>
    </xf>
    <xf numFmtId="4" fontId="3" fillId="6" borderId="0" xfId="0" applyNumberFormat="1" applyFont="1" applyFill="1" applyProtection="1">
      <protection locked="0"/>
    </xf>
    <xf numFmtId="0" fontId="3" fillId="7" borderId="0" xfId="0" applyFont="1" applyFill="1" applyProtection="1">
      <protection locked="0"/>
    </xf>
    <xf numFmtId="164" fontId="3" fillId="7" borderId="0" xfId="1" applyNumberFormat="1" applyFont="1" applyFill="1" applyProtection="1">
      <protection locked="0"/>
    </xf>
    <xf numFmtId="4" fontId="3" fillId="7" borderId="0" xfId="0" applyNumberFormat="1" applyFont="1" applyFill="1" applyProtection="1">
      <protection locked="0"/>
    </xf>
    <xf numFmtId="0" fontId="0" fillId="8" borderId="1" xfId="0" applyFill="1" applyBorder="1" applyProtection="1">
      <protection locked="0"/>
    </xf>
    <xf numFmtId="164" fontId="0" fillId="8" borderId="1" xfId="1" applyNumberFormat="1" applyFont="1" applyFill="1" applyBorder="1" applyProtection="1">
      <protection locked="0"/>
    </xf>
    <xf numFmtId="3" fontId="0" fillId="8" borderId="1" xfId="0" applyNumberFormat="1" applyFill="1" applyBorder="1" applyProtection="1">
      <protection locked="0"/>
    </xf>
    <xf numFmtId="164" fontId="0" fillId="0" borderId="1" xfId="1" applyNumberFormat="1" applyFont="1" applyFill="1" applyBorder="1" applyProtection="1">
      <protection locked="0"/>
    </xf>
    <xf numFmtId="0" fontId="3" fillId="8" borderId="0" xfId="0" applyFont="1" applyFill="1" applyProtection="1">
      <protection locked="0"/>
    </xf>
    <xf numFmtId="164" fontId="3" fillId="8" borderId="0" xfId="1" applyNumberFormat="1" applyFont="1" applyFill="1" applyProtection="1">
      <protection locked="0"/>
    </xf>
    <xf numFmtId="4" fontId="3" fillId="8" borderId="0" xfId="0" applyNumberFormat="1" applyFont="1" applyFill="1" applyProtection="1">
      <protection locked="0"/>
    </xf>
    <xf numFmtId="0" fontId="3" fillId="9" borderId="0" xfId="0" applyFont="1" applyFill="1" applyProtection="1">
      <protection locked="0"/>
    </xf>
    <xf numFmtId="164" fontId="3" fillId="9" borderId="0" xfId="1" applyNumberFormat="1" applyFont="1" applyFill="1" applyProtection="1">
      <protection locked="0"/>
    </xf>
    <xf numFmtId="4" fontId="3" fillId="9" borderId="0" xfId="0" applyNumberFormat="1" applyFont="1" applyFill="1" applyProtection="1">
      <protection locked="0"/>
    </xf>
    <xf numFmtId="0" fontId="0" fillId="10" borderId="1" xfId="0" applyFill="1" applyBorder="1" applyProtection="1">
      <protection locked="0"/>
    </xf>
    <xf numFmtId="164" fontId="0" fillId="10" borderId="1" xfId="1" applyNumberFormat="1" applyFont="1" applyFill="1" applyBorder="1" applyProtection="1">
      <protection locked="0"/>
    </xf>
    <xf numFmtId="3" fontId="0" fillId="10" borderId="1" xfId="0" applyNumberFormat="1" applyFill="1" applyBorder="1" applyProtection="1">
      <protection locked="0"/>
    </xf>
    <xf numFmtId="0" fontId="0" fillId="0" borderId="0" xfId="0" applyProtection="1">
      <protection locked="0"/>
    </xf>
    <xf numFmtId="164" fontId="0" fillId="0" borderId="0" xfId="1" applyNumberFormat="1" applyFont="1" applyProtection="1">
      <protection locked="0"/>
    </xf>
    <xf numFmtId="3" fontId="0" fillId="0" borderId="0" xfId="0" applyNumberFormat="1" applyProtection="1">
      <protection locked="0"/>
    </xf>
    <xf numFmtId="4" fontId="0" fillId="0" borderId="0" xfId="0" applyNumberFormat="1" applyProtection="1">
      <protection locked="0"/>
    </xf>
    <xf numFmtId="4" fontId="3" fillId="2" borderId="0" xfId="0" applyNumberFormat="1" applyFont="1" applyFill="1" applyProtection="1">
      <protection locked="0"/>
    </xf>
    <xf numFmtId="4" fontId="0" fillId="5" borderId="1" xfId="0" applyNumberFormat="1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6" fillId="0" borderId="0" xfId="0" applyFont="1"/>
    <xf numFmtId="44" fontId="0" fillId="0" borderId="0" xfId="1" applyFont="1" applyBorder="1"/>
    <xf numFmtId="44" fontId="0" fillId="0" borderId="0" xfId="0" applyNumberFormat="1"/>
    <xf numFmtId="0" fontId="0" fillId="0" borderId="5" xfId="0" applyBorder="1"/>
    <xf numFmtId="0" fontId="0" fillId="0" borderId="6" xfId="0" applyBorder="1"/>
    <xf numFmtId="0" fontId="3" fillId="0" borderId="0" xfId="0" applyFont="1" applyProtection="1">
      <protection locked="0"/>
    </xf>
    <xf numFmtId="164" fontId="3" fillId="0" borderId="0" xfId="1" applyNumberFormat="1" applyFont="1" applyFill="1" applyProtection="1">
      <protection locked="0"/>
    </xf>
    <xf numFmtId="4" fontId="3" fillId="0" borderId="0" xfId="0" applyNumberFormat="1" applyFont="1" applyProtection="1">
      <protection locked="0"/>
    </xf>
    <xf numFmtId="0" fontId="7" fillId="0" borderId="0" xfId="0" applyFont="1" applyProtection="1">
      <protection locked="0"/>
    </xf>
    <xf numFmtId="0" fontId="8" fillId="0" borderId="0" xfId="0" applyFont="1"/>
    <xf numFmtId="4" fontId="0" fillId="0" borderId="0" xfId="0" applyNumberFormat="1"/>
    <xf numFmtId="0" fontId="2" fillId="0" borderId="0" xfId="0" applyFont="1"/>
    <xf numFmtId="0" fontId="0" fillId="0" borderId="7" xfId="0" applyBorder="1"/>
    <xf numFmtId="0" fontId="2" fillId="0" borderId="7" xfId="0" applyFont="1" applyBorder="1"/>
    <xf numFmtId="44" fontId="2" fillId="0" borderId="0" xfId="0" applyNumberFormat="1" applyFont="1"/>
    <xf numFmtId="44" fontId="2" fillId="0" borderId="0" xfId="1" applyFont="1"/>
    <xf numFmtId="0" fontId="9" fillId="0" borderId="0" xfId="0" applyFont="1"/>
    <xf numFmtId="44" fontId="0" fillId="0" borderId="0" xfId="1" applyFont="1"/>
    <xf numFmtId="0" fontId="2" fillId="0" borderId="0" xfId="0" applyFont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73AF74-EFF0-468C-ABE0-2F5F2048F8C4}">
  <sheetPr>
    <pageSetUpPr fitToPage="1"/>
  </sheetPr>
  <dimension ref="A1:G383"/>
  <sheetViews>
    <sheetView tabSelected="1" topLeftCell="A54" workbookViewId="0">
      <selection activeCell="B130" sqref="B130"/>
    </sheetView>
  </sheetViews>
  <sheetFormatPr defaultRowHeight="15" x14ac:dyDescent="0.25"/>
  <cols>
    <col min="1" max="1" width="12" bestFit="1" customWidth="1"/>
    <col min="2" max="2" width="44.42578125" bestFit="1" customWidth="1"/>
    <col min="3" max="6" width="14.140625" bestFit="1" customWidth="1"/>
  </cols>
  <sheetData>
    <row r="1" spans="1:6" x14ac:dyDescent="0.25">
      <c r="A1" t="s">
        <v>668</v>
      </c>
    </row>
    <row r="3" spans="1:6" ht="18.75" x14ac:dyDescent="0.3">
      <c r="A3" s="62" t="s">
        <v>667</v>
      </c>
    </row>
    <row r="5" spans="1:6" x14ac:dyDescent="0.25">
      <c r="A5" s="1" t="s">
        <v>0</v>
      </c>
      <c r="B5" s="1" t="s">
        <v>1</v>
      </c>
      <c r="C5" s="2" t="s">
        <v>2</v>
      </c>
      <c r="D5" s="1" t="s">
        <v>3</v>
      </c>
      <c r="E5" s="1" t="s">
        <v>4</v>
      </c>
      <c r="F5" s="1" t="s">
        <v>5</v>
      </c>
    </row>
    <row r="6" spans="1:6" x14ac:dyDescent="0.25">
      <c r="A6" s="3" t="s">
        <v>6</v>
      </c>
      <c r="B6" s="3" t="s">
        <v>7</v>
      </c>
      <c r="C6" s="4">
        <v>5091767</v>
      </c>
      <c r="D6" s="5">
        <v>4869899</v>
      </c>
      <c r="E6" s="5">
        <v>4826322</v>
      </c>
      <c r="F6" s="5">
        <v>4526374</v>
      </c>
    </row>
    <row r="7" spans="1:6" x14ac:dyDescent="0.25">
      <c r="A7" s="3" t="s">
        <v>8</v>
      </c>
      <c r="B7" s="3" t="s">
        <v>9</v>
      </c>
      <c r="C7" s="4">
        <v>702</v>
      </c>
      <c r="D7" s="5">
        <v>702</v>
      </c>
      <c r="E7" s="5">
        <v>702</v>
      </c>
      <c r="F7" s="5">
        <v>702</v>
      </c>
    </row>
    <row r="8" spans="1:6" x14ac:dyDescent="0.25">
      <c r="A8" s="3" t="s">
        <v>10</v>
      </c>
      <c r="B8" s="3" t="s">
        <v>11</v>
      </c>
      <c r="C8" s="4">
        <v>45000</v>
      </c>
      <c r="D8" s="5">
        <v>45000</v>
      </c>
      <c r="E8" s="5">
        <v>53600</v>
      </c>
      <c r="F8" s="5">
        <v>25000</v>
      </c>
    </row>
    <row r="9" spans="1:6" x14ac:dyDescent="0.25">
      <c r="A9" s="3" t="s">
        <v>12</v>
      </c>
      <c r="B9" s="3" t="s">
        <v>13</v>
      </c>
      <c r="C9" s="4">
        <v>5000</v>
      </c>
      <c r="D9" s="5">
        <v>0</v>
      </c>
      <c r="E9" s="5">
        <v>0</v>
      </c>
      <c r="F9" s="6">
        <v>0</v>
      </c>
    </row>
    <row r="10" spans="1:6" x14ac:dyDescent="0.25">
      <c r="A10" s="3" t="s">
        <v>14</v>
      </c>
      <c r="B10" s="3" t="s">
        <v>15</v>
      </c>
      <c r="C10" s="4">
        <v>440000</v>
      </c>
      <c r="D10" s="5">
        <v>400000</v>
      </c>
      <c r="E10" s="5">
        <v>387000</v>
      </c>
      <c r="F10" s="5">
        <v>282000</v>
      </c>
    </row>
    <row r="11" spans="1:6" x14ac:dyDescent="0.25">
      <c r="A11" s="3" t="s">
        <v>16</v>
      </c>
      <c r="B11" s="3" t="s">
        <v>17</v>
      </c>
      <c r="C11" s="4">
        <v>100000</v>
      </c>
      <c r="D11" s="5">
        <v>129320</v>
      </c>
      <c r="E11" s="5">
        <v>139000</v>
      </c>
      <c r="F11" s="5">
        <v>90000</v>
      </c>
    </row>
    <row r="12" spans="1:6" x14ac:dyDescent="0.25">
      <c r="A12" s="3" t="s">
        <v>18</v>
      </c>
      <c r="B12" s="3" t="s">
        <v>19</v>
      </c>
      <c r="C12" s="4">
        <v>35000</v>
      </c>
      <c r="D12" s="5">
        <v>40000</v>
      </c>
      <c r="E12" s="5">
        <v>55673</v>
      </c>
      <c r="F12" s="5">
        <v>90000</v>
      </c>
    </row>
    <row r="13" spans="1:6" x14ac:dyDescent="0.25">
      <c r="A13" s="3" t="s">
        <v>20</v>
      </c>
      <c r="B13" s="3" t="s">
        <v>21</v>
      </c>
      <c r="C13" s="4">
        <v>4000</v>
      </c>
      <c r="D13" s="5">
        <v>3570</v>
      </c>
      <c r="E13" s="5">
        <v>2850</v>
      </c>
      <c r="F13" s="5">
        <v>2500</v>
      </c>
    </row>
    <row r="14" spans="1:6" x14ac:dyDescent="0.25">
      <c r="A14" s="3" t="s">
        <v>22</v>
      </c>
      <c r="B14" s="3" t="s">
        <v>23</v>
      </c>
      <c r="C14" s="4">
        <v>21000</v>
      </c>
      <c r="D14" s="5">
        <v>30000</v>
      </c>
      <c r="E14" s="5">
        <v>50000</v>
      </c>
      <c r="F14" s="5">
        <v>62000</v>
      </c>
    </row>
    <row r="15" spans="1:6" x14ac:dyDescent="0.25">
      <c r="A15" s="3" t="s">
        <v>24</v>
      </c>
      <c r="B15" s="3" t="s">
        <v>25</v>
      </c>
      <c r="C15" s="4"/>
      <c r="D15" s="5">
        <v>500</v>
      </c>
      <c r="E15" s="5">
        <v>1000</v>
      </c>
      <c r="F15" s="5">
        <v>0</v>
      </c>
    </row>
    <row r="16" spans="1:6" x14ac:dyDescent="0.25">
      <c r="A16" s="3" t="s">
        <v>26</v>
      </c>
      <c r="B16" s="3" t="s">
        <v>27</v>
      </c>
      <c r="C16" s="4">
        <v>20000</v>
      </c>
      <c r="D16" s="5">
        <v>18000</v>
      </c>
      <c r="E16" s="5">
        <v>13000</v>
      </c>
      <c r="F16" s="5">
        <v>300</v>
      </c>
    </row>
    <row r="17" spans="1:6" x14ac:dyDescent="0.25">
      <c r="A17" s="3" t="s">
        <v>28</v>
      </c>
      <c r="B17" s="3" t="s">
        <v>29</v>
      </c>
      <c r="C17" s="4">
        <v>4000</v>
      </c>
      <c r="D17" s="5">
        <v>3500</v>
      </c>
      <c r="E17" s="5">
        <v>4500</v>
      </c>
      <c r="F17" s="5">
        <v>11000</v>
      </c>
    </row>
    <row r="18" spans="1:6" x14ac:dyDescent="0.25">
      <c r="A18" s="3" t="s">
        <v>30</v>
      </c>
      <c r="B18" s="3" t="s">
        <v>31</v>
      </c>
      <c r="C18" s="4">
        <v>10000</v>
      </c>
      <c r="D18" s="5">
        <v>10000</v>
      </c>
      <c r="E18" s="5">
        <v>18000</v>
      </c>
      <c r="F18" s="5">
        <v>21000</v>
      </c>
    </row>
    <row r="19" spans="1:6" x14ac:dyDescent="0.25">
      <c r="A19" s="3" t="s">
        <v>32</v>
      </c>
      <c r="B19" s="3" t="s">
        <v>33</v>
      </c>
      <c r="C19" s="4">
        <v>5000</v>
      </c>
      <c r="D19" s="5">
        <v>7000</v>
      </c>
      <c r="E19" s="5">
        <v>0</v>
      </c>
      <c r="F19" s="5">
        <v>0</v>
      </c>
    </row>
    <row r="20" spans="1:6" x14ac:dyDescent="0.25">
      <c r="A20" s="3" t="s">
        <v>34</v>
      </c>
      <c r="B20" s="3" t="s">
        <v>35</v>
      </c>
      <c r="C20" s="4">
        <v>60000</v>
      </c>
      <c r="D20" s="5">
        <v>55000</v>
      </c>
      <c r="E20" s="5">
        <v>11000</v>
      </c>
      <c r="F20" s="5">
        <v>5311</v>
      </c>
    </row>
    <row r="21" spans="1:6" x14ac:dyDescent="0.25">
      <c r="A21" s="3" t="s">
        <v>36</v>
      </c>
      <c r="B21" s="3" t="s">
        <v>37</v>
      </c>
      <c r="C21" s="4">
        <v>85000</v>
      </c>
      <c r="D21" s="5">
        <v>82500</v>
      </c>
      <c r="E21" s="5">
        <v>103500</v>
      </c>
      <c r="F21" s="5">
        <v>110000</v>
      </c>
    </row>
    <row r="22" spans="1:6" x14ac:dyDescent="0.25">
      <c r="A22" s="3" t="s">
        <v>38</v>
      </c>
      <c r="B22" s="3" t="s">
        <v>39</v>
      </c>
      <c r="C22" s="4">
        <v>2400</v>
      </c>
      <c r="D22" s="5">
        <v>2400</v>
      </c>
      <c r="E22" s="5">
        <v>3500</v>
      </c>
      <c r="F22" s="5">
        <v>0</v>
      </c>
    </row>
    <row r="23" spans="1:6" x14ac:dyDescent="0.25">
      <c r="A23" s="3" t="s">
        <v>40</v>
      </c>
      <c r="B23" s="3" t="s">
        <v>41</v>
      </c>
      <c r="C23" s="4">
        <v>13000</v>
      </c>
      <c r="D23" s="5">
        <v>13000</v>
      </c>
      <c r="E23" s="5">
        <v>2500</v>
      </c>
      <c r="F23" s="5">
        <v>0</v>
      </c>
    </row>
    <row r="24" spans="1:6" x14ac:dyDescent="0.25">
      <c r="A24" s="3" t="s">
        <v>42</v>
      </c>
      <c r="B24" s="3" t="s">
        <v>43</v>
      </c>
      <c r="C24" s="4">
        <v>130000</v>
      </c>
      <c r="D24" s="5">
        <v>133000</v>
      </c>
      <c r="E24" s="5">
        <v>137000</v>
      </c>
      <c r="F24" s="5">
        <v>165000</v>
      </c>
    </row>
    <row r="25" spans="1:6" x14ac:dyDescent="0.25">
      <c r="A25" s="3" t="s">
        <v>44</v>
      </c>
      <c r="B25" s="3" t="s">
        <v>45</v>
      </c>
      <c r="C25" s="4"/>
      <c r="D25" s="5">
        <v>300</v>
      </c>
      <c r="E25" s="5">
        <v>500</v>
      </c>
      <c r="F25" s="5">
        <v>0</v>
      </c>
    </row>
    <row r="26" spans="1:6" x14ac:dyDescent="0.25">
      <c r="A26" s="3" t="s">
        <v>46</v>
      </c>
      <c r="B26" s="3" t="s">
        <v>47</v>
      </c>
      <c r="C26" s="4">
        <v>15000</v>
      </c>
      <c r="D26" s="5">
        <v>11500</v>
      </c>
      <c r="E26" s="5">
        <v>3000</v>
      </c>
      <c r="F26" s="5">
        <v>0</v>
      </c>
    </row>
    <row r="27" spans="1:6" x14ac:dyDescent="0.25">
      <c r="A27" s="3" t="s">
        <v>48</v>
      </c>
      <c r="B27" s="3" t="s">
        <v>49</v>
      </c>
      <c r="C27" s="4">
        <v>2000</v>
      </c>
      <c r="D27" s="5">
        <v>2500</v>
      </c>
      <c r="E27" s="5">
        <v>2500</v>
      </c>
      <c r="F27" s="5">
        <v>2000</v>
      </c>
    </row>
    <row r="28" spans="1:6" x14ac:dyDescent="0.25">
      <c r="A28" s="3" t="s">
        <v>50</v>
      </c>
      <c r="B28" s="3" t="s">
        <v>51</v>
      </c>
      <c r="C28" s="4"/>
      <c r="D28" s="5">
        <v>305000</v>
      </c>
      <c r="E28" s="5">
        <v>246000</v>
      </c>
      <c r="F28" s="5">
        <v>0</v>
      </c>
    </row>
    <row r="29" spans="1:6" x14ac:dyDescent="0.25">
      <c r="A29" s="3" t="s">
        <v>52</v>
      </c>
      <c r="B29" s="3" t="s">
        <v>53</v>
      </c>
      <c r="C29" s="4">
        <v>44372</v>
      </c>
      <c r="D29" s="5">
        <v>44372</v>
      </c>
      <c r="E29" s="5">
        <v>0</v>
      </c>
      <c r="F29" s="5">
        <v>0</v>
      </c>
    </row>
    <row r="30" spans="1:6" x14ac:dyDescent="0.25">
      <c r="A30" s="3" t="s">
        <v>54</v>
      </c>
      <c r="B30" s="3" t="s">
        <v>55</v>
      </c>
      <c r="C30" s="4"/>
      <c r="D30" s="5">
        <v>0</v>
      </c>
      <c r="E30" s="5">
        <v>0</v>
      </c>
      <c r="F30" s="5">
        <v>0</v>
      </c>
    </row>
    <row r="31" spans="1:6" x14ac:dyDescent="0.25">
      <c r="A31" s="3" t="s">
        <v>56</v>
      </c>
      <c r="B31" s="3" t="s">
        <v>57</v>
      </c>
      <c r="C31" s="4"/>
      <c r="D31" s="5">
        <v>0</v>
      </c>
      <c r="E31" s="5">
        <v>44372</v>
      </c>
      <c r="F31" s="5">
        <v>44372</v>
      </c>
    </row>
    <row r="32" spans="1:6" x14ac:dyDescent="0.25">
      <c r="A32" s="3" t="s">
        <v>58</v>
      </c>
      <c r="B32" s="3" t="s">
        <v>59</v>
      </c>
      <c r="C32" s="4">
        <v>65000</v>
      </c>
      <c r="D32" s="5">
        <v>52000</v>
      </c>
      <c r="E32" s="5">
        <v>48500</v>
      </c>
      <c r="F32" s="5">
        <v>81000</v>
      </c>
    </row>
    <row r="33" spans="1:6" x14ac:dyDescent="0.25">
      <c r="A33" s="3" t="s">
        <v>60</v>
      </c>
      <c r="B33" s="3" t="s">
        <v>61</v>
      </c>
      <c r="C33" s="4">
        <v>4700</v>
      </c>
      <c r="D33" s="5">
        <v>1000</v>
      </c>
      <c r="E33" s="5">
        <v>0</v>
      </c>
      <c r="F33" s="5">
        <v>0</v>
      </c>
    </row>
    <row r="34" spans="1:6" x14ac:dyDescent="0.25">
      <c r="A34" s="3" t="s">
        <v>62</v>
      </c>
      <c r="B34" s="3" t="s">
        <v>63</v>
      </c>
      <c r="C34" s="4"/>
      <c r="D34" s="5">
        <v>2000</v>
      </c>
      <c r="E34" s="5">
        <v>0</v>
      </c>
      <c r="F34" s="5">
        <v>0</v>
      </c>
    </row>
    <row r="35" spans="1:6" x14ac:dyDescent="0.25">
      <c r="A35" s="3" t="s">
        <v>64</v>
      </c>
      <c r="B35" s="3" t="s">
        <v>65</v>
      </c>
      <c r="C35" s="4">
        <v>150000</v>
      </c>
      <c r="D35" s="5">
        <v>190000</v>
      </c>
      <c r="E35" s="5">
        <v>261000</v>
      </c>
      <c r="F35" s="5">
        <v>103000</v>
      </c>
    </row>
    <row r="36" spans="1:6" x14ac:dyDescent="0.25">
      <c r="A36" s="3" t="s">
        <v>66</v>
      </c>
      <c r="B36" s="3" t="s">
        <v>67</v>
      </c>
      <c r="C36" s="4">
        <v>50000</v>
      </c>
      <c r="D36" s="5">
        <v>23000</v>
      </c>
      <c r="E36" s="5">
        <v>42000</v>
      </c>
      <c r="F36" s="6">
        <v>0</v>
      </c>
    </row>
    <row r="37" spans="1:6" x14ac:dyDescent="0.25">
      <c r="A37" s="3" t="s">
        <v>68</v>
      </c>
      <c r="B37" s="3" t="s">
        <v>69</v>
      </c>
      <c r="C37" s="4">
        <v>40000</v>
      </c>
      <c r="D37" s="5">
        <v>6500</v>
      </c>
      <c r="E37" s="5">
        <v>30000</v>
      </c>
      <c r="F37" s="6">
        <v>0</v>
      </c>
    </row>
    <row r="38" spans="1:6" x14ac:dyDescent="0.25">
      <c r="A38" s="3" t="s">
        <v>70</v>
      </c>
      <c r="B38" s="3" t="s">
        <v>71</v>
      </c>
      <c r="C38" s="4">
        <v>63000</v>
      </c>
      <c r="D38" s="5">
        <v>7500</v>
      </c>
      <c r="E38" s="5">
        <v>28000</v>
      </c>
      <c r="F38" s="6">
        <v>0</v>
      </c>
    </row>
    <row r="39" spans="1:6" x14ac:dyDescent="0.25">
      <c r="A39" s="3" t="s">
        <v>72</v>
      </c>
      <c r="B39" s="3" t="s">
        <v>73</v>
      </c>
      <c r="C39" s="4">
        <v>187000</v>
      </c>
      <c r="D39" s="5"/>
      <c r="E39" s="5"/>
      <c r="F39" s="6"/>
    </row>
    <row r="40" spans="1:6" x14ac:dyDescent="0.25">
      <c r="A40" s="7" t="s">
        <v>74</v>
      </c>
      <c r="B40" s="7" t="s">
        <v>75</v>
      </c>
      <c r="C40" s="8">
        <f>SUM(C6:C39)</f>
        <v>6692941</v>
      </c>
      <c r="D40" s="9">
        <f>SUM(D6:D39)</f>
        <v>6489063</v>
      </c>
      <c r="E40" s="9">
        <f>SUM(E6:E39)</f>
        <v>6515019</v>
      </c>
      <c r="F40" s="9">
        <f>SUM(F6:F39)</f>
        <v>5621559</v>
      </c>
    </row>
    <row r="41" spans="1:6" x14ac:dyDescent="0.25">
      <c r="A41" s="58"/>
      <c r="B41" s="58"/>
      <c r="C41" s="59"/>
      <c r="D41" s="60"/>
      <c r="E41" s="60"/>
      <c r="F41" s="60"/>
    </row>
    <row r="42" spans="1:6" ht="21" x14ac:dyDescent="0.35">
      <c r="A42" s="61" t="s">
        <v>666</v>
      </c>
      <c r="B42" s="61"/>
      <c r="C42" s="59"/>
      <c r="D42" s="60"/>
      <c r="E42" s="60"/>
      <c r="F42" s="60"/>
    </row>
    <row r="43" spans="1:6" x14ac:dyDescent="0.25">
      <c r="A43" t="s">
        <v>76</v>
      </c>
      <c r="C43" s="10"/>
    </row>
    <row r="44" spans="1:6" x14ac:dyDescent="0.25">
      <c r="A44" s="11" t="s">
        <v>77</v>
      </c>
      <c r="B44" s="11" t="s">
        <v>78</v>
      </c>
      <c r="C44" s="12"/>
      <c r="D44" s="13">
        <v>0</v>
      </c>
      <c r="E44" s="13">
        <v>0</v>
      </c>
      <c r="F44" s="13">
        <v>0</v>
      </c>
    </row>
    <row r="45" spans="1:6" x14ac:dyDescent="0.25">
      <c r="A45" s="3" t="s">
        <v>79</v>
      </c>
      <c r="B45" s="3" t="s">
        <v>80</v>
      </c>
      <c r="C45" s="4">
        <v>54000</v>
      </c>
      <c r="D45" s="5">
        <v>48000</v>
      </c>
      <c r="E45" s="5">
        <v>48000</v>
      </c>
      <c r="F45" s="5">
        <v>48000</v>
      </c>
    </row>
    <row r="46" spans="1:6" x14ac:dyDescent="0.25">
      <c r="A46" s="3" t="s">
        <v>81</v>
      </c>
      <c r="B46" s="3" t="s">
        <v>82</v>
      </c>
      <c r="C46" s="4">
        <v>11400</v>
      </c>
      <c r="D46" s="5">
        <v>8000</v>
      </c>
      <c r="E46" s="5">
        <v>8500</v>
      </c>
      <c r="F46" s="5">
        <v>7000</v>
      </c>
    </row>
    <row r="47" spans="1:6" x14ac:dyDescent="0.25">
      <c r="A47" s="3" t="s">
        <v>83</v>
      </c>
      <c r="B47" s="3" t="s">
        <v>84</v>
      </c>
      <c r="C47" s="4">
        <v>5000</v>
      </c>
      <c r="D47" s="5">
        <v>750</v>
      </c>
      <c r="E47" s="5">
        <v>750</v>
      </c>
      <c r="F47" s="5">
        <v>2000</v>
      </c>
    </row>
    <row r="48" spans="1:6" x14ac:dyDescent="0.25">
      <c r="A48" s="3" t="s">
        <v>85</v>
      </c>
      <c r="B48" s="3" t="s">
        <v>86</v>
      </c>
      <c r="C48" s="4">
        <v>5000</v>
      </c>
      <c r="D48" s="5">
        <v>0</v>
      </c>
      <c r="E48" s="5">
        <v>0</v>
      </c>
      <c r="F48" s="5">
        <v>1500</v>
      </c>
    </row>
    <row r="49" spans="1:6" x14ac:dyDescent="0.25">
      <c r="A49" s="3" t="s">
        <v>87</v>
      </c>
      <c r="B49" s="3" t="s">
        <v>88</v>
      </c>
      <c r="C49" s="4"/>
      <c r="D49" s="5">
        <v>1250</v>
      </c>
      <c r="E49" s="5">
        <v>1250</v>
      </c>
      <c r="F49" s="5">
        <v>3500</v>
      </c>
    </row>
    <row r="50" spans="1:6" x14ac:dyDescent="0.25">
      <c r="A50" s="3" t="s">
        <v>89</v>
      </c>
      <c r="B50" s="3" t="s">
        <v>90</v>
      </c>
      <c r="C50" s="4"/>
      <c r="D50" s="5">
        <v>400</v>
      </c>
      <c r="E50" s="5">
        <v>350</v>
      </c>
      <c r="F50" s="5">
        <v>300</v>
      </c>
    </row>
    <row r="51" spans="1:6" x14ac:dyDescent="0.25">
      <c r="A51" s="11" t="s">
        <v>91</v>
      </c>
      <c r="B51" s="11" t="s">
        <v>92</v>
      </c>
      <c r="C51" s="12"/>
      <c r="D51" s="13">
        <v>0</v>
      </c>
      <c r="E51" s="13">
        <v>0</v>
      </c>
      <c r="F51" s="13">
        <v>0</v>
      </c>
    </row>
    <row r="52" spans="1:6" x14ac:dyDescent="0.25">
      <c r="A52" s="3" t="s">
        <v>93</v>
      </c>
      <c r="B52" s="3" t="s">
        <v>94</v>
      </c>
      <c r="C52" s="4">
        <v>134000</v>
      </c>
      <c r="D52" s="5">
        <v>147000</v>
      </c>
      <c r="E52" s="5">
        <v>150147</v>
      </c>
      <c r="F52" s="5">
        <v>154150</v>
      </c>
    </row>
    <row r="53" spans="1:6" x14ac:dyDescent="0.25">
      <c r="A53" s="3" t="s">
        <v>95</v>
      </c>
      <c r="B53" s="3" t="s">
        <v>96</v>
      </c>
      <c r="C53" s="4">
        <v>3500</v>
      </c>
      <c r="D53" s="5">
        <v>8500</v>
      </c>
      <c r="E53" s="5">
        <v>3460</v>
      </c>
      <c r="F53" s="5">
        <v>6500</v>
      </c>
    </row>
    <row r="54" spans="1:6" x14ac:dyDescent="0.25">
      <c r="A54" s="3" t="s">
        <v>97</v>
      </c>
      <c r="B54" s="3" t="s">
        <v>98</v>
      </c>
      <c r="C54" s="4">
        <v>18000</v>
      </c>
      <c r="D54" s="5">
        <v>16000</v>
      </c>
      <c r="E54" s="5">
        <v>21000</v>
      </c>
      <c r="F54" s="5">
        <v>21700</v>
      </c>
    </row>
    <row r="55" spans="1:6" x14ac:dyDescent="0.25">
      <c r="A55" s="3" t="s">
        <v>99</v>
      </c>
      <c r="B55" s="3" t="s">
        <v>100</v>
      </c>
      <c r="C55" s="4">
        <v>3000</v>
      </c>
      <c r="D55" s="5">
        <v>3000</v>
      </c>
      <c r="E55" s="5">
        <v>3500</v>
      </c>
      <c r="F55" s="5">
        <v>4000</v>
      </c>
    </row>
    <row r="56" spans="1:6" x14ac:dyDescent="0.25">
      <c r="A56" s="3" t="s">
        <v>101</v>
      </c>
      <c r="B56" s="3" t="s">
        <v>102</v>
      </c>
      <c r="C56" s="4">
        <v>3200</v>
      </c>
      <c r="D56" s="5">
        <v>3200</v>
      </c>
      <c r="E56" s="5">
        <v>3600</v>
      </c>
      <c r="F56" s="5">
        <v>0</v>
      </c>
    </row>
    <row r="57" spans="1:6" x14ac:dyDescent="0.25">
      <c r="A57" s="3" t="s">
        <v>103</v>
      </c>
      <c r="B57" s="3" t="s">
        <v>104</v>
      </c>
      <c r="C57" s="4">
        <v>5600</v>
      </c>
      <c r="D57" s="5">
        <v>3400</v>
      </c>
      <c r="E57" s="5">
        <v>3400</v>
      </c>
      <c r="F57" s="6">
        <v>0</v>
      </c>
    </row>
    <row r="58" spans="1:6" x14ac:dyDescent="0.25">
      <c r="A58" s="11" t="s">
        <v>105</v>
      </c>
      <c r="B58" s="11" t="s">
        <v>106</v>
      </c>
      <c r="C58" s="12"/>
      <c r="D58" s="13">
        <v>0</v>
      </c>
      <c r="E58" s="13">
        <v>0</v>
      </c>
      <c r="F58" s="13">
        <v>0</v>
      </c>
    </row>
    <row r="59" spans="1:6" x14ac:dyDescent="0.25">
      <c r="A59" s="3" t="s">
        <v>107</v>
      </c>
      <c r="B59" s="3" t="s">
        <v>108</v>
      </c>
      <c r="C59" s="4">
        <v>28000</v>
      </c>
      <c r="D59" s="5">
        <v>28000</v>
      </c>
      <c r="E59" s="5">
        <v>24000</v>
      </c>
      <c r="F59" s="5">
        <v>24000</v>
      </c>
    </row>
    <row r="60" spans="1:6" x14ac:dyDescent="0.25">
      <c r="A60" s="3" t="s">
        <v>109</v>
      </c>
      <c r="B60" s="3" t="s">
        <v>110</v>
      </c>
      <c r="C60" s="4"/>
      <c r="D60" s="5">
        <v>500</v>
      </c>
      <c r="E60" s="5">
        <v>600</v>
      </c>
      <c r="F60" s="5">
        <v>500</v>
      </c>
    </row>
    <row r="61" spans="1:6" x14ac:dyDescent="0.25">
      <c r="A61" s="3" t="s">
        <v>111</v>
      </c>
      <c r="B61" s="3" t="s">
        <v>112</v>
      </c>
      <c r="C61" s="4">
        <v>1000</v>
      </c>
      <c r="D61" s="5">
        <v>2000</v>
      </c>
      <c r="E61" s="5">
        <v>1750</v>
      </c>
      <c r="F61" s="5">
        <v>2500</v>
      </c>
    </row>
    <row r="62" spans="1:6" x14ac:dyDescent="0.25">
      <c r="A62" s="3" t="s">
        <v>113</v>
      </c>
      <c r="B62" s="3" t="s">
        <v>114</v>
      </c>
      <c r="C62" s="4"/>
      <c r="D62" s="5">
        <v>350</v>
      </c>
      <c r="E62" s="5">
        <v>500</v>
      </c>
      <c r="F62" s="5">
        <v>1000</v>
      </c>
    </row>
    <row r="63" spans="1:6" x14ac:dyDescent="0.25">
      <c r="A63" s="3"/>
      <c r="B63" s="3"/>
      <c r="C63" s="4"/>
      <c r="D63" s="5"/>
      <c r="E63" s="5"/>
      <c r="F63" s="5"/>
    </row>
    <row r="64" spans="1:6" x14ac:dyDescent="0.25">
      <c r="A64" s="3" t="s">
        <v>115</v>
      </c>
      <c r="B64" s="3" t="s">
        <v>116</v>
      </c>
      <c r="C64" s="4">
        <v>30000</v>
      </c>
      <c r="D64" s="5">
        <v>0</v>
      </c>
      <c r="E64" s="5">
        <v>38000</v>
      </c>
      <c r="F64" s="5">
        <v>15000</v>
      </c>
    </row>
    <row r="65" spans="1:6" x14ac:dyDescent="0.25">
      <c r="A65" s="3"/>
      <c r="B65" s="3"/>
      <c r="C65" s="4"/>
      <c r="D65" s="5"/>
      <c r="E65" s="5"/>
      <c r="F65" s="5"/>
    </row>
    <row r="66" spans="1:6" x14ac:dyDescent="0.25">
      <c r="A66" s="11" t="s">
        <v>117</v>
      </c>
      <c r="B66" s="11" t="s">
        <v>118</v>
      </c>
      <c r="C66" s="12"/>
      <c r="D66" s="13">
        <v>0</v>
      </c>
      <c r="E66" s="13">
        <v>0</v>
      </c>
      <c r="F66" s="13">
        <v>0</v>
      </c>
    </row>
    <row r="67" spans="1:6" x14ac:dyDescent="0.25">
      <c r="A67" s="3" t="s">
        <v>119</v>
      </c>
      <c r="B67" s="3" t="s">
        <v>120</v>
      </c>
      <c r="C67" s="4">
        <v>135000</v>
      </c>
      <c r="D67" s="5">
        <v>65000</v>
      </c>
      <c r="E67" s="5">
        <v>61000</v>
      </c>
      <c r="F67" s="5">
        <v>60000</v>
      </c>
    </row>
    <row r="68" spans="1:6" x14ac:dyDescent="0.25">
      <c r="A68" s="3" t="s">
        <v>121</v>
      </c>
      <c r="B68" s="3" t="s">
        <v>122</v>
      </c>
      <c r="C68" s="4">
        <v>30816</v>
      </c>
      <c r="D68" s="5">
        <v>35200</v>
      </c>
      <c r="E68" s="5">
        <v>30000</v>
      </c>
      <c r="F68" s="5">
        <v>29460</v>
      </c>
    </row>
    <row r="69" spans="1:6" x14ac:dyDescent="0.25">
      <c r="A69" s="3" t="s">
        <v>123</v>
      </c>
      <c r="B69" s="3" t="s">
        <v>124</v>
      </c>
      <c r="C69" s="4">
        <v>1200</v>
      </c>
      <c r="D69" s="5">
        <v>1200</v>
      </c>
      <c r="E69" s="5">
        <v>1200</v>
      </c>
      <c r="F69" s="5">
        <v>1500</v>
      </c>
    </row>
    <row r="70" spans="1:6" x14ac:dyDescent="0.25">
      <c r="A70" s="3" t="s">
        <v>125</v>
      </c>
      <c r="B70" s="3" t="s">
        <v>126</v>
      </c>
      <c r="C70" s="4">
        <v>3000</v>
      </c>
      <c r="D70" s="5">
        <v>3200</v>
      </c>
      <c r="E70" s="5">
        <v>3200</v>
      </c>
      <c r="F70" s="5">
        <v>4000</v>
      </c>
    </row>
    <row r="71" spans="1:6" x14ac:dyDescent="0.25">
      <c r="A71" s="3" t="s">
        <v>127</v>
      </c>
      <c r="B71" s="3" t="s">
        <v>128</v>
      </c>
      <c r="C71" s="4">
        <v>5000</v>
      </c>
      <c r="D71" s="5">
        <v>6900</v>
      </c>
      <c r="E71" s="5">
        <v>9800</v>
      </c>
      <c r="F71" s="5">
        <v>11000</v>
      </c>
    </row>
    <row r="72" spans="1:6" x14ac:dyDescent="0.25">
      <c r="A72" s="3"/>
      <c r="B72" s="3"/>
      <c r="C72" s="4"/>
      <c r="D72" s="6"/>
      <c r="E72" s="6"/>
      <c r="F72" s="6"/>
    </row>
    <row r="73" spans="1:6" x14ac:dyDescent="0.25">
      <c r="A73" s="3" t="s">
        <v>129</v>
      </c>
      <c r="B73" s="3" t="s">
        <v>130</v>
      </c>
      <c r="C73" s="4">
        <v>22500</v>
      </c>
      <c r="D73" s="5">
        <v>22500</v>
      </c>
      <c r="E73" s="5">
        <v>21600</v>
      </c>
      <c r="F73" s="5">
        <v>250</v>
      </c>
    </row>
    <row r="74" spans="1:6" x14ac:dyDescent="0.25">
      <c r="A74" s="3" t="s">
        <v>131</v>
      </c>
      <c r="B74" s="3" t="s">
        <v>132</v>
      </c>
      <c r="C74" s="4">
        <v>12000</v>
      </c>
      <c r="D74" s="5">
        <v>12500</v>
      </c>
      <c r="E74" s="5">
        <v>17500</v>
      </c>
      <c r="F74" s="5">
        <v>12000</v>
      </c>
    </row>
    <row r="75" spans="1:6" x14ac:dyDescent="0.25">
      <c r="A75" s="3" t="s">
        <v>133</v>
      </c>
      <c r="B75" s="3" t="s">
        <v>134</v>
      </c>
      <c r="C75" s="4">
        <v>375</v>
      </c>
      <c r="D75" s="6">
        <v>0</v>
      </c>
      <c r="E75" s="6">
        <v>0</v>
      </c>
      <c r="F75" s="6">
        <v>0</v>
      </c>
    </row>
    <row r="76" spans="1:6" x14ac:dyDescent="0.25">
      <c r="A76" s="3"/>
      <c r="B76" s="3"/>
      <c r="C76" s="4"/>
      <c r="D76" s="5"/>
      <c r="E76" s="5"/>
      <c r="F76" s="5"/>
    </row>
    <row r="77" spans="1:6" x14ac:dyDescent="0.25">
      <c r="A77" s="11" t="s">
        <v>135</v>
      </c>
      <c r="B77" s="11" t="s">
        <v>136</v>
      </c>
      <c r="C77" s="12"/>
      <c r="D77" s="13">
        <v>0</v>
      </c>
      <c r="E77" s="13">
        <v>0</v>
      </c>
      <c r="F77" s="13">
        <v>0</v>
      </c>
    </row>
    <row r="78" spans="1:6" x14ac:dyDescent="0.25">
      <c r="A78" s="3" t="s">
        <v>137</v>
      </c>
      <c r="B78" s="3" t="s">
        <v>138</v>
      </c>
      <c r="C78" s="4">
        <v>50000</v>
      </c>
      <c r="D78" s="5">
        <v>50000</v>
      </c>
      <c r="E78" s="5">
        <v>42000</v>
      </c>
      <c r="F78" s="5">
        <v>48993</v>
      </c>
    </row>
    <row r="79" spans="1:6" x14ac:dyDescent="0.25">
      <c r="A79" s="3" t="s">
        <v>139</v>
      </c>
      <c r="B79" s="3" t="s">
        <v>140</v>
      </c>
      <c r="C79" s="4">
        <v>27000</v>
      </c>
      <c r="D79" s="5">
        <v>27500</v>
      </c>
      <c r="E79" s="5">
        <v>0</v>
      </c>
      <c r="F79" s="5">
        <v>0</v>
      </c>
    </row>
    <row r="80" spans="1:6" x14ac:dyDescent="0.25">
      <c r="A80" s="3" t="s">
        <v>141</v>
      </c>
      <c r="B80" s="3" t="s">
        <v>142</v>
      </c>
      <c r="C80" s="4"/>
      <c r="D80" s="5">
        <v>0</v>
      </c>
      <c r="E80" s="5">
        <v>1700</v>
      </c>
      <c r="F80" s="5">
        <v>1500</v>
      </c>
    </row>
    <row r="81" spans="1:6" x14ac:dyDescent="0.25">
      <c r="A81" s="3" t="s">
        <v>143</v>
      </c>
      <c r="B81" s="3" t="s">
        <v>144</v>
      </c>
      <c r="C81" s="4">
        <v>400</v>
      </c>
      <c r="D81" s="5">
        <v>400</v>
      </c>
      <c r="E81" s="5">
        <v>375</v>
      </c>
      <c r="F81" s="5">
        <v>1870</v>
      </c>
    </row>
    <row r="82" spans="1:6" x14ac:dyDescent="0.25">
      <c r="A82" s="3" t="s">
        <v>145</v>
      </c>
      <c r="B82" s="3" t="s">
        <v>146</v>
      </c>
      <c r="C82" s="4">
        <v>2000</v>
      </c>
      <c r="D82" s="5">
        <v>2000</v>
      </c>
      <c r="E82" s="5">
        <v>2000</v>
      </c>
      <c r="F82" s="5">
        <v>7500</v>
      </c>
    </row>
    <row r="83" spans="1:6" x14ac:dyDescent="0.25">
      <c r="A83" s="3" t="s">
        <v>147</v>
      </c>
      <c r="B83" s="3" t="s">
        <v>148</v>
      </c>
      <c r="C83" s="4">
        <v>2500</v>
      </c>
      <c r="D83" s="5">
        <v>5900</v>
      </c>
      <c r="E83" s="5">
        <v>10025</v>
      </c>
      <c r="F83" s="5">
        <v>3600</v>
      </c>
    </row>
    <row r="84" spans="1:6" x14ac:dyDescent="0.25">
      <c r="A84" s="3" t="s">
        <v>149</v>
      </c>
      <c r="B84" s="3" t="s">
        <v>150</v>
      </c>
      <c r="C84" s="4">
        <v>10000</v>
      </c>
      <c r="D84" s="5">
        <v>25000</v>
      </c>
      <c r="E84" s="5">
        <v>19000</v>
      </c>
      <c r="F84" s="5">
        <v>17500</v>
      </c>
    </row>
    <row r="85" spans="1:6" x14ac:dyDescent="0.25">
      <c r="A85" s="3" t="s">
        <v>151</v>
      </c>
      <c r="B85" s="3" t="s">
        <v>152</v>
      </c>
      <c r="C85" s="4">
        <v>3600</v>
      </c>
      <c r="D85" s="5">
        <v>3600</v>
      </c>
      <c r="E85" s="5">
        <v>3600</v>
      </c>
      <c r="F85" s="5">
        <v>0</v>
      </c>
    </row>
    <row r="86" spans="1:6" x14ac:dyDescent="0.25">
      <c r="A86" s="11" t="s">
        <v>153</v>
      </c>
      <c r="B86" s="11" t="s">
        <v>154</v>
      </c>
      <c r="C86" s="12"/>
      <c r="D86" s="13">
        <v>0</v>
      </c>
      <c r="E86" s="13">
        <v>0</v>
      </c>
      <c r="F86" s="13">
        <v>0</v>
      </c>
    </row>
    <row r="87" spans="1:6" x14ac:dyDescent="0.25">
      <c r="A87" s="3" t="s">
        <v>155</v>
      </c>
      <c r="B87" s="3" t="s">
        <v>156</v>
      </c>
      <c r="C87" s="4">
        <v>0</v>
      </c>
      <c r="D87" s="5">
        <v>175000</v>
      </c>
      <c r="E87" s="5">
        <v>0</v>
      </c>
      <c r="F87" s="5">
        <v>0</v>
      </c>
    </row>
    <row r="88" spans="1:6" x14ac:dyDescent="0.25">
      <c r="A88" s="3" t="s">
        <v>157</v>
      </c>
      <c r="B88" s="3" t="s">
        <v>158</v>
      </c>
      <c r="C88" s="4">
        <v>200000</v>
      </c>
      <c r="D88" s="5">
        <v>0</v>
      </c>
      <c r="E88" s="5">
        <v>137000</v>
      </c>
      <c r="F88" s="5">
        <v>140000</v>
      </c>
    </row>
    <row r="89" spans="1:6" x14ac:dyDescent="0.25">
      <c r="A89" s="3" t="s">
        <v>159</v>
      </c>
      <c r="B89" s="3" t="s">
        <v>160</v>
      </c>
      <c r="C89" s="4">
        <v>5000</v>
      </c>
      <c r="D89" s="5">
        <v>7500</v>
      </c>
      <c r="E89" s="5">
        <v>10000</v>
      </c>
      <c r="F89" s="5">
        <v>24000</v>
      </c>
    </row>
    <row r="90" spans="1:6" x14ac:dyDescent="0.25">
      <c r="A90" s="11" t="s">
        <v>161</v>
      </c>
      <c r="B90" s="11" t="s">
        <v>162</v>
      </c>
      <c r="C90" s="12"/>
      <c r="D90" s="13">
        <v>0</v>
      </c>
      <c r="E90" s="13">
        <v>0</v>
      </c>
      <c r="F90" s="13">
        <v>0</v>
      </c>
    </row>
    <row r="91" spans="1:6" x14ac:dyDescent="0.25">
      <c r="A91" s="3" t="s">
        <v>163</v>
      </c>
      <c r="B91" s="3" t="s">
        <v>164</v>
      </c>
      <c r="C91" s="4"/>
      <c r="D91" s="5">
        <v>22500</v>
      </c>
      <c r="E91" s="5">
        <v>23000</v>
      </c>
      <c r="F91" s="6">
        <v>0</v>
      </c>
    </row>
    <row r="92" spans="1:6" x14ac:dyDescent="0.25">
      <c r="A92" s="3" t="s">
        <v>165</v>
      </c>
      <c r="B92" s="3" t="s">
        <v>166</v>
      </c>
      <c r="C92" s="4">
        <v>25000</v>
      </c>
      <c r="D92" s="5">
        <v>4500</v>
      </c>
      <c r="E92" s="5">
        <v>5500</v>
      </c>
      <c r="F92" s="5">
        <v>60000</v>
      </c>
    </row>
    <row r="93" spans="1:6" x14ac:dyDescent="0.25">
      <c r="A93" s="3" t="s">
        <v>167</v>
      </c>
      <c r="B93" s="3" t="s">
        <v>168</v>
      </c>
      <c r="C93" s="4"/>
      <c r="D93" s="5">
        <v>0</v>
      </c>
      <c r="E93" s="5">
        <v>0</v>
      </c>
      <c r="F93" s="5">
        <v>0</v>
      </c>
    </row>
    <row r="94" spans="1:6" x14ac:dyDescent="0.25">
      <c r="A94" s="3" t="s">
        <v>169</v>
      </c>
      <c r="B94" s="3" t="s">
        <v>170</v>
      </c>
      <c r="C94" s="4">
        <v>3000</v>
      </c>
      <c r="D94" s="5">
        <v>0</v>
      </c>
      <c r="E94" s="5">
        <v>2350</v>
      </c>
      <c r="F94" s="5">
        <v>1200</v>
      </c>
    </row>
    <row r="95" spans="1:6" x14ac:dyDescent="0.25">
      <c r="A95" s="11" t="s">
        <v>171</v>
      </c>
      <c r="B95" s="11" t="s">
        <v>172</v>
      </c>
      <c r="C95" s="12"/>
      <c r="D95" s="13">
        <v>0</v>
      </c>
      <c r="E95" s="13">
        <v>0</v>
      </c>
      <c r="F95" s="13">
        <v>0</v>
      </c>
    </row>
    <row r="96" spans="1:6" x14ac:dyDescent="0.25">
      <c r="A96" s="3" t="s">
        <v>173</v>
      </c>
      <c r="B96" s="3" t="s">
        <v>174</v>
      </c>
      <c r="C96" s="4"/>
      <c r="D96" s="5">
        <v>7500</v>
      </c>
      <c r="E96" s="5">
        <v>0</v>
      </c>
      <c r="F96" s="5">
        <v>0</v>
      </c>
    </row>
    <row r="97" spans="1:6" x14ac:dyDescent="0.25">
      <c r="A97" s="3" t="s">
        <v>175</v>
      </c>
      <c r="B97" s="3" t="s">
        <v>176</v>
      </c>
      <c r="C97" s="4">
        <v>8000</v>
      </c>
      <c r="D97" s="5">
        <v>0</v>
      </c>
      <c r="E97" s="5">
        <v>0</v>
      </c>
      <c r="F97" s="5">
        <v>0</v>
      </c>
    </row>
    <row r="98" spans="1:6" x14ac:dyDescent="0.25">
      <c r="A98" s="3" t="s">
        <v>177</v>
      </c>
      <c r="B98" s="3" t="s">
        <v>178</v>
      </c>
      <c r="C98" s="4"/>
      <c r="D98" s="5">
        <v>0</v>
      </c>
      <c r="E98" s="5">
        <v>0</v>
      </c>
      <c r="F98" s="5">
        <v>0</v>
      </c>
    </row>
    <row r="99" spans="1:6" x14ac:dyDescent="0.25">
      <c r="A99" s="3" t="s">
        <v>179</v>
      </c>
      <c r="B99" s="3" t="s">
        <v>180</v>
      </c>
      <c r="C99" s="4">
        <v>15000</v>
      </c>
      <c r="D99" s="5">
        <v>38000</v>
      </c>
      <c r="E99" s="5">
        <v>30000</v>
      </c>
      <c r="F99" s="5">
        <v>18000</v>
      </c>
    </row>
    <row r="100" spans="1:6" x14ac:dyDescent="0.25">
      <c r="A100" s="3" t="s">
        <v>181</v>
      </c>
      <c r="B100" s="3" t="s">
        <v>182</v>
      </c>
      <c r="C100" s="4">
        <v>85000</v>
      </c>
      <c r="D100" s="5">
        <v>44000</v>
      </c>
      <c r="E100" s="5">
        <v>42000</v>
      </c>
      <c r="F100" s="5">
        <v>59000</v>
      </c>
    </row>
    <row r="101" spans="1:6" x14ac:dyDescent="0.25">
      <c r="A101" s="3" t="s">
        <v>183</v>
      </c>
      <c r="B101" s="3" t="s">
        <v>184</v>
      </c>
      <c r="C101" s="4"/>
      <c r="D101" s="5">
        <v>0</v>
      </c>
      <c r="E101" s="5">
        <v>9600</v>
      </c>
      <c r="F101" s="5">
        <v>9000</v>
      </c>
    </row>
    <row r="102" spans="1:6" x14ac:dyDescent="0.25">
      <c r="A102" s="3" t="s">
        <v>185</v>
      </c>
      <c r="B102" s="3" t="s">
        <v>186</v>
      </c>
      <c r="C102" s="4"/>
      <c r="D102" s="5">
        <v>0</v>
      </c>
      <c r="E102" s="5">
        <v>7500</v>
      </c>
      <c r="F102" s="6">
        <v>0</v>
      </c>
    </row>
    <row r="103" spans="1:6" x14ac:dyDescent="0.25">
      <c r="A103" s="3" t="s">
        <v>187</v>
      </c>
      <c r="B103" s="3" t="s">
        <v>188</v>
      </c>
      <c r="C103" s="4">
        <v>4000</v>
      </c>
      <c r="D103" s="5">
        <v>3600</v>
      </c>
      <c r="E103" s="5">
        <v>2250</v>
      </c>
      <c r="F103" s="5">
        <v>5000</v>
      </c>
    </row>
    <row r="104" spans="1:6" x14ac:dyDescent="0.25">
      <c r="A104" s="3" t="s">
        <v>189</v>
      </c>
      <c r="B104" s="3" t="s">
        <v>190</v>
      </c>
      <c r="C104" s="4">
        <v>8000</v>
      </c>
      <c r="D104" s="5">
        <v>14000</v>
      </c>
      <c r="E104" s="5">
        <v>16000</v>
      </c>
      <c r="F104" s="5">
        <v>23890</v>
      </c>
    </row>
    <row r="105" spans="1:6" x14ac:dyDescent="0.25">
      <c r="A105" s="3" t="s">
        <v>191</v>
      </c>
      <c r="B105" s="3" t="s">
        <v>192</v>
      </c>
      <c r="C105" s="4">
        <v>5000</v>
      </c>
      <c r="D105" s="5">
        <v>3700</v>
      </c>
      <c r="E105" s="5">
        <v>3000</v>
      </c>
      <c r="F105" s="5">
        <v>0</v>
      </c>
    </row>
    <row r="106" spans="1:6" x14ac:dyDescent="0.25">
      <c r="A106" s="3" t="s">
        <v>193</v>
      </c>
      <c r="B106" s="3" t="s">
        <v>194</v>
      </c>
      <c r="C106" s="4">
        <v>2500</v>
      </c>
      <c r="D106" s="5">
        <v>2500</v>
      </c>
      <c r="E106" s="5">
        <v>2000</v>
      </c>
      <c r="F106" s="5">
        <v>0</v>
      </c>
    </row>
    <row r="107" spans="1:6" x14ac:dyDescent="0.25">
      <c r="A107" s="3" t="s">
        <v>195</v>
      </c>
      <c r="B107" s="3" t="s">
        <v>196</v>
      </c>
      <c r="C107" s="4">
        <v>3000</v>
      </c>
      <c r="D107" s="5">
        <v>3000</v>
      </c>
      <c r="E107" s="5">
        <v>0</v>
      </c>
      <c r="F107" s="5">
        <v>0</v>
      </c>
    </row>
    <row r="108" spans="1:6" x14ac:dyDescent="0.25">
      <c r="A108" s="3"/>
      <c r="B108" s="3"/>
      <c r="C108" s="4"/>
      <c r="D108" s="5"/>
      <c r="E108" s="5"/>
      <c r="F108" s="5"/>
    </row>
    <row r="109" spans="1:6" x14ac:dyDescent="0.25">
      <c r="A109" s="3" t="s">
        <v>197</v>
      </c>
      <c r="B109" s="3" t="s">
        <v>198</v>
      </c>
      <c r="C109" s="4">
        <v>288339</v>
      </c>
      <c r="D109" s="5">
        <v>258000</v>
      </c>
      <c r="E109" s="5">
        <v>246000</v>
      </c>
      <c r="F109" s="5">
        <v>306931</v>
      </c>
    </row>
    <row r="110" spans="1:6" x14ac:dyDescent="0.25">
      <c r="A110" s="3" t="s">
        <v>199</v>
      </c>
      <c r="B110" s="3" t="s">
        <v>200</v>
      </c>
      <c r="C110" s="4">
        <v>4000</v>
      </c>
      <c r="D110" s="5">
        <v>4250</v>
      </c>
      <c r="E110" s="5">
        <v>4000</v>
      </c>
      <c r="F110" s="5">
        <v>3750</v>
      </c>
    </row>
    <row r="111" spans="1:6" x14ac:dyDescent="0.25">
      <c r="A111" s="3" t="s">
        <v>201</v>
      </c>
      <c r="B111" s="3" t="s">
        <v>202</v>
      </c>
      <c r="C111" s="4">
        <v>1500</v>
      </c>
      <c r="D111" s="5">
        <v>1500</v>
      </c>
      <c r="E111" s="5">
        <v>1000</v>
      </c>
      <c r="F111" s="5">
        <v>0</v>
      </c>
    </row>
    <row r="112" spans="1:6" x14ac:dyDescent="0.25">
      <c r="A112" s="3" t="s">
        <v>203</v>
      </c>
      <c r="B112" s="3" t="s">
        <v>204</v>
      </c>
      <c r="C112" s="4"/>
      <c r="D112" s="6">
        <v>0</v>
      </c>
      <c r="E112" s="6">
        <v>0</v>
      </c>
      <c r="F112" s="6">
        <v>0</v>
      </c>
    </row>
    <row r="113" spans="1:7" x14ac:dyDescent="0.25">
      <c r="A113" s="3" t="s">
        <v>205</v>
      </c>
      <c r="B113" s="3" t="s">
        <v>204</v>
      </c>
      <c r="C113" s="4"/>
      <c r="D113" s="5">
        <v>0</v>
      </c>
      <c r="E113" s="5">
        <v>7500</v>
      </c>
      <c r="F113" s="5">
        <v>7100</v>
      </c>
    </row>
    <row r="114" spans="1:7" x14ac:dyDescent="0.25">
      <c r="A114" s="14" t="s">
        <v>206</v>
      </c>
      <c r="B114" s="14" t="s">
        <v>207</v>
      </c>
      <c r="C114" s="15">
        <v>121911.79</v>
      </c>
      <c r="D114" s="49">
        <v>160000</v>
      </c>
      <c r="E114" s="49">
        <v>183172</v>
      </c>
      <c r="F114" s="49">
        <v>35844.06</v>
      </c>
    </row>
    <row r="115" spans="1:7" x14ac:dyDescent="0.25">
      <c r="A115" s="3"/>
      <c r="B115" s="3"/>
      <c r="C115" s="4"/>
      <c r="D115" s="5"/>
      <c r="E115" s="5"/>
      <c r="F115" s="5"/>
    </row>
    <row r="116" spans="1:7" x14ac:dyDescent="0.25">
      <c r="A116" s="11" t="s">
        <v>208</v>
      </c>
      <c r="B116" s="11" t="s">
        <v>209</v>
      </c>
      <c r="C116" s="12"/>
      <c r="D116" s="13">
        <v>0</v>
      </c>
      <c r="E116" s="13">
        <v>0</v>
      </c>
      <c r="F116" s="13">
        <v>0</v>
      </c>
    </row>
    <row r="117" spans="1:7" x14ac:dyDescent="0.25">
      <c r="A117" s="3" t="s">
        <v>210</v>
      </c>
      <c r="B117" s="3" t="s">
        <v>211</v>
      </c>
      <c r="C117" s="4">
        <v>1062530</v>
      </c>
      <c r="D117" s="5">
        <v>1028850</v>
      </c>
      <c r="E117" s="5">
        <v>1030000</v>
      </c>
      <c r="F117" s="5">
        <v>1002071</v>
      </c>
    </row>
    <row r="118" spans="1:7" x14ac:dyDescent="0.25">
      <c r="A118" s="3" t="s">
        <v>212</v>
      </c>
      <c r="B118" s="3" t="s">
        <v>213</v>
      </c>
      <c r="C118" s="4">
        <v>35000</v>
      </c>
      <c r="D118" s="5">
        <v>35000</v>
      </c>
      <c r="E118" s="5">
        <v>35000</v>
      </c>
      <c r="F118" s="5">
        <v>45000</v>
      </c>
    </row>
    <row r="119" spans="1:7" x14ac:dyDescent="0.25">
      <c r="A119" s="3" t="s">
        <v>214</v>
      </c>
      <c r="B119" s="3" t="s">
        <v>215</v>
      </c>
      <c r="C119" s="4">
        <v>0</v>
      </c>
      <c r="D119" s="5">
        <v>40000</v>
      </c>
      <c r="E119" s="5">
        <v>25000</v>
      </c>
      <c r="F119" s="5">
        <v>0</v>
      </c>
    </row>
    <row r="120" spans="1:7" x14ac:dyDescent="0.25">
      <c r="A120" s="3" t="s">
        <v>216</v>
      </c>
      <c r="B120" s="3" t="s">
        <v>217</v>
      </c>
      <c r="C120" s="4"/>
      <c r="D120" s="5">
        <v>0</v>
      </c>
      <c r="E120" s="5">
        <v>0</v>
      </c>
      <c r="F120" s="5">
        <v>3600</v>
      </c>
    </row>
    <row r="121" spans="1:7" x14ac:dyDescent="0.25">
      <c r="A121" s="3" t="s">
        <v>218</v>
      </c>
      <c r="B121" s="3" t="s">
        <v>219</v>
      </c>
      <c r="C121" s="4">
        <v>3500</v>
      </c>
      <c r="D121" s="5">
        <v>3500</v>
      </c>
      <c r="E121" s="5">
        <v>4000</v>
      </c>
      <c r="F121" s="5">
        <v>5000</v>
      </c>
    </row>
    <row r="122" spans="1:7" x14ac:dyDescent="0.25">
      <c r="A122" s="3" t="s">
        <v>220</v>
      </c>
      <c r="B122" s="3" t="s">
        <v>221</v>
      </c>
      <c r="C122" s="4">
        <v>47950</v>
      </c>
      <c r="D122" s="5">
        <v>40000</v>
      </c>
      <c r="E122" s="5">
        <v>28000</v>
      </c>
      <c r="F122" s="5">
        <v>13500</v>
      </c>
    </row>
    <row r="123" spans="1:7" x14ac:dyDescent="0.25">
      <c r="A123" s="3" t="s">
        <v>222</v>
      </c>
      <c r="B123" s="3" t="s">
        <v>223</v>
      </c>
      <c r="C123" s="4">
        <v>19137</v>
      </c>
      <c r="D123" s="5">
        <v>6637</v>
      </c>
      <c r="E123" s="5">
        <v>6637</v>
      </c>
      <c r="F123" s="6">
        <v>0</v>
      </c>
    </row>
    <row r="124" spans="1:7" x14ac:dyDescent="0.25">
      <c r="A124" s="3" t="s">
        <v>224</v>
      </c>
      <c r="B124" s="3" t="s">
        <v>225</v>
      </c>
      <c r="C124" s="4">
        <v>67040</v>
      </c>
      <c r="D124" s="5">
        <v>35000</v>
      </c>
      <c r="E124" s="5">
        <v>30000</v>
      </c>
      <c r="F124" s="5">
        <v>58775.55</v>
      </c>
    </row>
    <row r="125" spans="1:7" x14ac:dyDescent="0.25">
      <c r="A125" s="16" t="s">
        <v>226</v>
      </c>
      <c r="B125" s="16" t="s">
        <v>227</v>
      </c>
      <c r="C125" s="17">
        <v>0</v>
      </c>
      <c r="D125" s="18">
        <v>5000</v>
      </c>
      <c r="E125" s="18">
        <v>4900</v>
      </c>
      <c r="F125" s="19">
        <v>0</v>
      </c>
      <c r="G125" s="20"/>
    </row>
    <row r="126" spans="1:7" x14ac:dyDescent="0.25">
      <c r="A126" s="3" t="s">
        <v>228</v>
      </c>
      <c r="B126" s="3" t="s">
        <v>229</v>
      </c>
      <c r="C126" s="4">
        <v>23660</v>
      </c>
      <c r="D126" s="5">
        <v>23500</v>
      </c>
      <c r="E126" s="5">
        <v>23500</v>
      </c>
      <c r="F126" s="5">
        <v>21000</v>
      </c>
    </row>
    <row r="127" spans="1:7" x14ac:dyDescent="0.25">
      <c r="A127" s="3" t="s">
        <v>230</v>
      </c>
      <c r="B127" s="3" t="s">
        <v>231</v>
      </c>
      <c r="C127" s="4">
        <v>25000</v>
      </c>
      <c r="D127" s="5">
        <v>30000</v>
      </c>
      <c r="E127" s="5">
        <v>15000</v>
      </c>
      <c r="F127" s="5">
        <v>16000</v>
      </c>
    </row>
    <row r="128" spans="1:7" x14ac:dyDescent="0.25">
      <c r="A128" s="3" t="s">
        <v>232</v>
      </c>
      <c r="B128" s="3" t="s">
        <v>233</v>
      </c>
      <c r="C128" s="4">
        <v>24000</v>
      </c>
      <c r="D128" s="5">
        <v>16000</v>
      </c>
      <c r="E128" s="5">
        <v>14000</v>
      </c>
      <c r="F128" s="5">
        <v>25850</v>
      </c>
    </row>
    <row r="129" spans="1:6" x14ac:dyDescent="0.25">
      <c r="A129" s="3" t="s">
        <v>234</v>
      </c>
      <c r="B129" s="3" t="s">
        <v>235</v>
      </c>
      <c r="C129" s="4">
        <v>1200</v>
      </c>
      <c r="D129" s="5">
        <v>1200</v>
      </c>
      <c r="E129" s="5">
        <v>1400</v>
      </c>
      <c r="F129" s="5">
        <v>2524.4499999999998</v>
      </c>
    </row>
    <row r="130" spans="1:6" x14ac:dyDescent="0.25">
      <c r="A130" s="11" t="s">
        <v>236</v>
      </c>
      <c r="B130" s="11" t="s">
        <v>237</v>
      </c>
      <c r="C130" s="12"/>
      <c r="D130" s="13">
        <v>0</v>
      </c>
      <c r="E130" s="13">
        <v>0</v>
      </c>
      <c r="F130" s="13">
        <v>0</v>
      </c>
    </row>
    <row r="131" spans="1:6" x14ac:dyDescent="0.25">
      <c r="A131" s="3" t="s">
        <v>238</v>
      </c>
      <c r="B131" s="3" t="s">
        <v>239</v>
      </c>
      <c r="C131" s="4">
        <v>8500</v>
      </c>
      <c r="D131" s="5">
        <v>0</v>
      </c>
      <c r="E131" s="5">
        <v>11000</v>
      </c>
      <c r="F131" s="5">
        <v>8357</v>
      </c>
    </row>
    <row r="132" spans="1:6" x14ac:dyDescent="0.25">
      <c r="A132" s="3" t="s">
        <v>240</v>
      </c>
      <c r="B132" s="3" t="s">
        <v>241</v>
      </c>
      <c r="C132" s="4">
        <v>46000</v>
      </c>
      <c r="D132" s="5">
        <v>18000</v>
      </c>
      <c r="E132" s="5">
        <v>20000</v>
      </c>
      <c r="F132" s="5">
        <v>20000</v>
      </c>
    </row>
    <row r="133" spans="1:6" x14ac:dyDescent="0.25">
      <c r="A133" s="3" t="s">
        <v>242</v>
      </c>
      <c r="B133" s="3" t="s">
        <v>243</v>
      </c>
      <c r="C133" s="4">
        <v>500</v>
      </c>
      <c r="D133" s="5">
        <v>5000</v>
      </c>
      <c r="E133" s="6">
        <v>0</v>
      </c>
      <c r="F133" s="6">
        <v>0</v>
      </c>
    </row>
    <row r="134" spans="1:6" x14ac:dyDescent="0.25">
      <c r="A134" s="3" t="s">
        <v>244</v>
      </c>
      <c r="B134" s="3" t="s">
        <v>245</v>
      </c>
      <c r="C134" s="4">
        <v>9750</v>
      </c>
      <c r="D134" s="5">
        <v>9750</v>
      </c>
      <c r="E134" s="5">
        <v>10374</v>
      </c>
      <c r="F134" s="5">
        <v>5000</v>
      </c>
    </row>
    <row r="135" spans="1:6" x14ac:dyDescent="0.25">
      <c r="A135" s="3" t="s">
        <v>246</v>
      </c>
      <c r="B135" s="3" t="s">
        <v>247</v>
      </c>
      <c r="C135" s="4"/>
      <c r="D135" s="5">
        <v>5000</v>
      </c>
      <c r="E135" s="5">
        <v>0</v>
      </c>
      <c r="F135" s="5">
        <v>0</v>
      </c>
    </row>
    <row r="136" spans="1:6" x14ac:dyDescent="0.25">
      <c r="A136" s="3" t="s">
        <v>248</v>
      </c>
      <c r="B136" s="3" t="s">
        <v>249</v>
      </c>
      <c r="C136" s="4"/>
      <c r="D136" s="5">
        <v>9500</v>
      </c>
      <c r="E136" s="5">
        <v>0</v>
      </c>
      <c r="F136" s="5">
        <v>42415.53</v>
      </c>
    </row>
    <row r="137" spans="1:6" x14ac:dyDescent="0.25">
      <c r="A137" s="3" t="s">
        <v>250</v>
      </c>
      <c r="B137" s="3" t="s">
        <v>251</v>
      </c>
      <c r="C137" s="4">
        <v>40000</v>
      </c>
      <c r="D137" s="5">
        <v>23500</v>
      </c>
      <c r="E137" s="5">
        <v>26500</v>
      </c>
      <c r="F137" s="5">
        <v>30000</v>
      </c>
    </row>
    <row r="138" spans="1:6" x14ac:dyDescent="0.25">
      <c r="A138" s="3" t="s">
        <v>252</v>
      </c>
      <c r="B138" s="3" t="s">
        <v>253</v>
      </c>
      <c r="C138" s="4">
        <v>9000</v>
      </c>
      <c r="D138" s="5">
        <v>9000</v>
      </c>
      <c r="E138" s="5">
        <v>10000</v>
      </c>
      <c r="F138" s="5">
        <v>7200</v>
      </c>
    </row>
    <row r="139" spans="1:6" x14ac:dyDescent="0.25">
      <c r="A139" s="3" t="s">
        <v>254</v>
      </c>
      <c r="B139" s="3" t="s">
        <v>255</v>
      </c>
      <c r="C139" s="4">
        <v>5500</v>
      </c>
      <c r="D139" s="5">
        <v>5500</v>
      </c>
      <c r="E139" s="5">
        <v>5000</v>
      </c>
      <c r="F139" s="5">
        <v>5000</v>
      </c>
    </row>
    <row r="140" spans="1:6" x14ac:dyDescent="0.25">
      <c r="A140" s="3" t="s">
        <v>256</v>
      </c>
      <c r="B140" s="3" t="s">
        <v>257</v>
      </c>
      <c r="C140" s="4">
        <v>550</v>
      </c>
      <c r="D140" s="5">
        <v>550</v>
      </c>
      <c r="E140" s="5">
        <v>0</v>
      </c>
      <c r="F140" s="5">
        <v>0</v>
      </c>
    </row>
    <row r="141" spans="1:6" x14ac:dyDescent="0.25">
      <c r="A141" s="3" t="s">
        <v>258</v>
      </c>
      <c r="B141" s="3" t="s">
        <v>259</v>
      </c>
      <c r="C141" s="4">
        <v>16000</v>
      </c>
      <c r="D141" s="5">
        <v>16000</v>
      </c>
      <c r="E141" s="5">
        <v>16000</v>
      </c>
      <c r="F141" s="5">
        <v>20000</v>
      </c>
    </row>
    <row r="142" spans="1:6" x14ac:dyDescent="0.25">
      <c r="A142" s="3" t="s">
        <v>260</v>
      </c>
      <c r="B142" s="3" t="s">
        <v>261</v>
      </c>
      <c r="C142" s="4">
        <v>30000</v>
      </c>
      <c r="D142" s="5">
        <v>30000</v>
      </c>
      <c r="E142" s="5">
        <v>22000</v>
      </c>
      <c r="F142" s="5">
        <v>25000</v>
      </c>
    </row>
    <row r="143" spans="1:6" x14ac:dyDescent="0.25">
      <c r="A143" s="3" t="s">
        <v>262</v>
      </c>
      <c r="B143" s="3" t="s">
        <v>263</v>
      </c>
      <c r="C143" s="4">
        <v>3000</v>
      </c>
      <c r="D143" s="5">
        <v>3000</v>
      </c>
      <c r="E143" s="5">
        <v>2500</v>
      </c>
      <c r="F143" s="5">
        <v>0</v>
      </c>
    </row>
    <row r="144" spans="1:6" x14ac:dyDescent="0.25">
      <c r="A144" s="3" t="s">
        <v>264</v>
      </c>
      <c r="B144" s="3" t="s">
        <v>265</v>
      </c>
      <c r="C144" s="4">
        <v>4500</v>
      </c>
      <c r="D144" s="5">
        <v>4500</v>
      </c>
      <c r="E144" s="5">
        <v>1500</v>
      </c>
      <c r="F144" s="5">
        <v>2500</v>
      </c>
    </row>
    <row r="145" spans="1:6" x14ac:dyDescent="0.25">
      <c r="A145" s="3" t="s">
        <v>266</v>
      </c>
      <c r="B145" s="3" t="s">
        <v>267</v>
      </c>
      <c r="C145" s="4"/>
      <c r="D145" s="5">
        <v>2500</v>
      </c>
      <c r="E145" s="5">
        <v>0</v>
      </c>
      <c r="F145" s="5">
        <v>0</v>
      </c>
    </row>
    <row r="146" spans="1:6" x14ac:dyDescent="0.25">
      <c r="A146" s="3" t="s">
        <v>268</v>
      </c>
      <c r="B146" s="3" t="s">
        <v>269</v>
      </c>
      <c r="C146" s="4">
        <v>25000</v>
      </c>
      <c r="D146" s="5">
        <v>25000</v>
      </c>
      <c r="E146" s="5">
        <v>0</v>
      </c>
      <c r="F146" s="5">
        <v>0</v>
      </c>
    </row>
    <row r="147" spans="1:6" x14ac:dyDescent="0.25">
      <c r="A147" s="3" t="s">
        <v>270</v>
      </c>
      <c r="B147" s="3" t="s">
        <v>271</v>
      </c>
      <c r="C147" s="4">
        <v>2500</v>
      </c>
      <c r="D147" s="5">
        <v>2500</v>
      </c>
      <c r="E147" s="5">
        <v>0</v>
      </c>
      <c r="F147" s="5">
        <v>0</v>
      </c>
    </row>
    <row r="148" spans="1:6" x14ac:dyDescent="0.25">
      <c r="A148" s="3" t="s">
        <v>272</v>
      </c>
      <c r="B148" s="3" t="s">
        <v>273</v>
      </c>
      <c r="C148" s="4">
        <v>2500</v>
      </c>
      <c r="D148" s="5">
        <v>2500</v>
      </c>
      <c r="E148" s="5">
        <v>2800</v>
      </c>
      <c r="F148" s="5">
        <v>0</v>
      </c>
    </row>
    <row r="149" spans="1:6" x14ac:dyDescent="0.25">
      <c r="A149" s="11" t="s">
        <v>274</v>
      </c>
      <c r="B149" s="11" t="s">
        <v>275</v>
      </c>
      <c r="C149" s="12"/>
      <c r="D149" s="13">
        <v>0</v>
      </c>
      <c r="E149" s="13">
        <v>0</v>
      </c>
      <c r="F149" s="13">
        <v>0</v>
      </c>
    </row>
    <row r="150" spans="1:6" x14ac:dyDescent="0.25">
      <c r="A150" s="3" t="s">
        <v>276</v>
      </c>
      <c r="B150" s="3" t="s">
        <v>277</v>
      </c>
      <c r="C150" s="4">
        <v>81000</v>
      </c>
      <c r="D150" s="5">
        <v>78000</v>
      </c>
      <c r="E150" s="5">
        <v>82250</v>
      </c>
      <c r="F150" s="5">
        <v>127286</v>
      </c>
    </row>
    <row r="151" spans="1:6" x14ac:dyDescent="0.25">
      <c r="A151" s="3" t="s">
        <v>278</v>
      </c>
      <c r="B151" s="3" t="s">
        <v>279</v>
      </c>
      <c r="C151" s="4"/>
      <c r="D151" s="5">
        <v>46000</v>
      </c>
      <c r="E151" s="5">
        <v>41750</v>
      </c>
      <c r="F151" s="5">
        <v>0</v>
      </c>
    </row>
    <row r="152" spans="1:6" x14ac:dyDescent="0.25">
      <c r="A152" s="3" t="s">
        <v>280</v>
      </c>
      <c r="B152" s="3" t="s">
        <v>281</v>
      </c>
      <c r="C152" s="4">
        <v>28932</v>
      </c>
      <c r="D152" s="5">
        <v>26000</v>
      </c>
      <c r="E152" s="5">
        <v>17500</v>
      </c>
      <c r="F152" s="5">
        <v>15600</v>
      </c>
    </row>
    <row r="153" spans="1:6" x14ac:dyDescent="0.25">
      <c r="A153" s="3" t="s">
        <v>282</v>
      </c>
      <c r="B153" s="3" t="s">
        <v>283</v>
      </c>
      <c r="C153" s="4">
        <v>2500</v>
      </c>
      <c r="D153" s="5">
        <v>2500</v>
      </c>
      <c r="E153" s="5">
        <v>3500</v>
      </c>
      <c r="F153" s="5">
        <v>7000</v>
      </c>
    </row>
    <row r="154" spans="1:6" x14ac:dyDescent="0.25">
      <c r="A154" s="3" t="s">
        <v>284</v>
      </c>
      <c r="B154" s="3" t="s">
        <v>285</v>
      </c>
      <c r="C154" s="4">
        <v>6500</v>
      </c>
      <c r="D154" s="5">
        <v>6500</v>
      </c>
      <c r="E154" s="5">
        <v>6000</v>
      </c>
      <c r="F154" s="5">
        <v>16000</v>
      </c>
    </row>
    <row r="155" spans="1:6" x14ac:dyDescent="0.25">
      <c r="A155" s="3" t="s">
        <v>286</v>
      </c>
      <c r="B155" s="3" t="s">
        <v>287</v>
      </c>
      <c r="C155" s="4">
        <v>2900</v>
      </c>
      <c r="D155" s="5">
        <v>2900</v>
      </c>
      <c r="E155" s="5">
        <v>2900</v>
      </c>
      <c r="F155" s="5">
        <v>0</v>
      </c>
    </row>
    <row r="156" spans="1:6" x14ac:dyDescent="0.25">
      <c r="A156" s="3" t="s">
        <v>288</v>
      </c>
      <c r="B156" s="3" t="s">
        <v>289</v>
      </c>
      <c r="C156" s="4">
        <v>1000</v>
      </c>
      <c r="D156" s="5">
        <v>2500</v>
      </c>
      <c r="E156" s="5">
        <v>5000</v>
      </c>
      <c r="F156" s="5">
        <v>0</v>
      </c>
    </row>
    <row r="157" spans="1:6" x14ac:dyDescent="0.25">
      <c r="A157" s="3" t="s">
        <v>290</v>
      </c>
      <c r="B157" s="3" t="s">
        <v>291</v>
      </c>
      <c r="C157" s="4">
        <v>600</v>
      </c>
      <c r="D157" s="5">
        <v>600</v>
      </c>
      <c r="E157" s="5">
        <v>1000</v>
      </c>
      <c r="F157" s="6">
        <v>0</v>
      </c>
    </row>
    <row r="158" spans="1:6" x14ac:dyDescent="0.25">
      <c r="A158" s="3" t="s">
        <v>292</v>
      </c>
      <c r="B158" s="3" t="s">
        <v>293</v>
      </c>
      <c r="C158" s="4">
        <v>7000</v>
      </c>
      <c r="D158" s="5">
        <v>7000</v>
      </c>
      <c r="E158" s="5">
        <v>2000</v>
      </c>
      <c r="F158" s="6">
        <v>0</v>
      </c>
    </row>
    <row r="159" spans="1:6" x14ac:dyDescent="0.25">
      <c r="A159" s="3" t="s">
        <v>294</v>
      </c>
      <c r="B159" s="3" t="s">
        <v>295</v>
      </c>
      <c r="C159" s="4">
        <v>850</v>
      </c>
      <c r="D159" s="5">
        <v>850</v>
      </c>
      <c r="E159" s="5">
        <v>425</v>
      </c>
      <c r="F159" s="6">
        <v>0</v>
      </c>
    </row>
    <row r="160" spans="1:6" x14ac:dyDescent="0.25">
      <c r="A160" s="3" t="s">
        <v>296</v>
      </c>
      <c r="B160" s="3" t="s">
        <v>297</v>
      </c>
      <c r="C160" s="4">
        <v>1000</v>
      </c>
      <c r="D160" s="5">
        <v>1000</v>
      </c>
      <c r="E160" s="5">
        <v>1000</v>
      </c>
      <c r="F160" s="6">
        <v>0</v>
      </c>
    </row>
    <row r="161" spans="1:6" x14ac:dyDescent="0.25">
      <c r="A161" s="3"/>
      <c r="B161" s="3"/>
      <c r="C161" s="4"/>
      <c r="D161" s="5"/>
      <c r="E161" s="5"/>
      <c r="F161" s="6"/>
    </row>
    <row r="162" spans="1:6" x14ac:dyDescent="0.25">
      <c r="A162" s="3" t="s">
        <v>298</v>
      </c>
      <c r="B162" s="3" t="s">
        <v>299</v>
      </c>
      <c r="C162" s="4">
        <v>102004</v>
      </c>
      <c r="D162" s="5">
        <v>92000</v>
      </c>
      <c r="E162" s="5">
        <v>85000</v>
      </c>
      <c r="F162" s="5">
        <v>37500</v>
      </c>
    </row>
    <row r="163" spans="1:6" x14ac:dyDescent="0.25">
      <c r="A163" s="3"/>
      <c r="B163" s="3"/>
      <c r="C163" s="4"/>
      <c r="D163" s="5"/>
      <c r="E163" s="5"/>
      <c r="F163" s="5"/>
    </row>
    <row r="164" spans="1:6" x14ac:dyDescent="0.25">
      <c r="A164" s="11" t="s">
        <v>300</v>
      </c>
      <c r="B164" s="11" t="s">
        <v>301</v>
      </c>
      <c r="C164" s="12"/>
      <c r="D164" s="13">
        <v>0</v>
      </c>
      <c r="E164" s="13">
        <v>0</v>
      </c>
      <c r="F164" s="13">
        <v>0</v>
      </c>
    </row>
    <row r="165" spans="1:6" x14ac:dyDescent="0.25">
      <c r="A165" s="3" t="s">
        <v>302</v>
      </c>
      <c r="B165" s="3" t="s">
        <v>303</v>
      </c>
      <c r="C165" s="4">
        <v>303215</v>
      </c>
      <c r="D165" s="5">
        <v>390000</v>
      </c>
      <c r="E165" s="5">
        <v>370000</v>
      </c>
      <c r="F165" s="5">
        <v>438685</v>
      </c>
    </row>
    <row r="166" spans="1:6" x14ac:dyDescent="0.25">
      <c r="A166" s="3" t="s">
        <v>304</v>
      </c>
      <c r="B166" s="3" t="s">
        <v>305</v>
      </c>
      <c r="C166" s="4">
        <v>15000</v>
      </c>
      <c r="D166" s="5">
        <v>12000</v>
      </c>
      <c r="E166" s="5">
        <v>10000</v>
      </c>
      <c r="F166" s="5">
        <v>25000</v>
      </c>
    </row>
    <row r="167" spans="1:6" x14ac:dyDescent="0.25">
      <c r="A167" s="3" t="s">
        <v>306</v>
      </c>
      <c r="B167" s="3" t="s">
        <v>307</v>
      </c>
      <c r="C167" s="4"/>
      <c r="D167" s="5">
        <v>0</v>
      </c>
      <c r="E167" s="5">
        <v>0</v>
      </c>
      <c r="F167" s="5">
        <v>20000</v>
      </c>
    </row>
    <row r="168" spans="1:6" x14ac:dyDescent="0.25">
      <c r="A168" s="3" t="s">
        <v>308</v>
      </c>
      <c r="B168" s="3" t="s">
        <v>309</v>
      </c>
      <c r="C168" s="4">
        <v>28500</v>
      </c>
      <c r="D168" s="5">
        <v>8500</v>
      </c>
      <c r="E168" s="5">
        <v>2700</v>
      </c>
      <c r="F168" s="5">
        <v>0</v>
      </c>
    </row>
    <row r="169" spans="1:6" x14ac:dyDescent="0.25">
      <c r="A169" s="3" t="s">
        <v>310</v>
      </c>
      <c r="B169" s="3" t="s">
        <v>311</v>
      </c>
      <c r="C169" s="4">
        <v>6927</v>
      </c>
      <c r="D169" s="5">
        <v>6927</v>
      </c>
      <c r="E169" s="5">
        <v>6927</v>
      </c>
      <c r="F169" s="5">
        <v>0</v>
      </c>
    </row>
    <row r="170" spans="1:6" x14ac:dyDescent="0.25">
      <c r="A170" s="3" t="s">
        <v>312</v>
      </c>
      <c r="B170" s="3" t="s">
        <v>313</v>
      </c>
      <c r="C170" s="4">
        <v>0</v>
      </c>
      <c r="D170" s="5">
        <v>0</v>
      </c>
      <c r="E170" s="5">
        <v>0</v>
      </c>
      <c r="F170" s="5">
        <v>135179</v>
      </c>
    </row>
    <row r="171" spans="1:6" x14ac:dyDescent="0.25">
      <c r="A171" s="3" t="s">
        <v>314</v>
      </c>
      <c r="B171" s="3" t="s">
        <v>315</v>
      </c>
      <c r="C171" s="4">
        <v>120000</v>
      </c>
      <c r="D171" s="5">
        <v>110000</v>
      </c>
      <c r="E171" s="5">
        <v>108000</v>
      </c>
      <c r="F171" s="5">
        <v>6500</v>
      </c>
    </row>
    <row r="172" spans="1:6" x14ac:dyDescent="0.25">
      <c r="A172" s="3" t="s">
        <v>316</v>
      </c>
      <c r="B172" s="3" t="s">
        <v>317</v>
      </c>
      <c r="C172" s="4">
        <v>8000</v>
      </c>
      <c r="D172" s="5">
        <v>6700</v>
      </c>
      <c r="E172" s="5">
        <v>4200</v>
      </c>
      <c r="F172" s="5">
        <v>3500</v>
      </c>
    </row>
    <row r="173" spans="1:6" x14ac:dyDescent="0.25">
      <c r="A173" s="3" t="s">
        <v>318</v>
      </c>
      <c r="B173" s="3" t="s">
        <v>319</v>
      </c>
      <c r="C173" s="4">
        <v>7000</v>
      </c>
      <c r="D173" s="5">
        <v>0</v>
      </c>
      <c r="E173" s="5">
        <v>0</v>
      </c>
      <c r="F173" s="5">
        <v>0</v>
      </c>
    </row>
    <row r="174" spans="1:6" x14ac:dyDescent="0.25">
      <c r="A174" s="3" t="s">
        <v>320</v>
      </c>
      <c r="B174" s="3" t="s">
        <v>321</v>
      </c>
      <c r="C174" s="4">
        <v>5000</v>
      </c>
      <c r="D174" s="5">
        <v>2600</v>
      </c>
      <c r="E174" s="5">
        <v>2300</v>
      </c>
      <c r="F174" s="5">
        <v>0</v>
      </c>
    </row>
    <row r="175" spans="1:6" x14ac:dyDescent="0.25">
      <c r="A175" s="3" t="s">
        <v>322</v>
      </c>
      <c r="B175" s="3" t="s">
        <v>323</v>
      </c>
      <c r="C175" s="4">
        <v>3000</v>
      </c>
      <c r="D175" s="5">
        <v>3000</v>
      </c>
      <c r="E175" s="5">
        <v>2000</v>
      </c>
      <c r="F175" s="5">
        <v>0</v>
      </c>
    </row>
    <row r="176" spans="1:6" x14ac:dyDescent="0.25">
      <c r="A176" s="3" t="s">
        <v>324</v>
      </c>
      <c r="B176" s="3" t="s">
        <v>325</v>
      </c>
      <c r="C176" s="4">
        <v>12000</v>
      </c>
      <c r="D176" s="5">
        <v>9500</v>
      </c>
      <c r="E176" s="5">
        <v>7800</v>
      </c>
      <c r="F176" s="5">
        <v>0</v>
      </c>
    </row>
    <row r="177" spans="1:6" x14ac:dyDescent="0.25">
      <c r="A177" s="3" t="s">
        <v>326</v>
      </c>
      <c r="B177" s="3" t="s">
        <v>327</v>
      </c>
      <c r="C177" s="4">
        <v>7000</v>
      </c>
      <c r="D177" s="5">
        <v>12500</v>
      </c>
      <c r="E177" s="5">
        <v>11040</v>
      </c>
      <c r="F177" s="5">
        <v>0</v>
      </c>
    </row>
    <row r="178" spans="1:6" x14ac:dyDescent="0.25">
      <c r="A178" s="11" t="s">
        <v>328</v>
      </c>
      <c r="B178" s="11" t="s">
        <v>329</v>
      </c>
      <c r="C178" s="12"/>
      <c r="D178" s="13">
        <v>0</v>
      </c>
      <c r="E178" s="13">
        <v>0</v>
      </c>
      <c r="F178" s="13">
        <v>0</v>
      </c>
    </row>
    <row r="179" spans="1:6" x14ac:dyDescent="0.25">
      <c r="A179" s="3" t="s">
        <v>330</v>
      </c>
      <c r="B179" s="3" t="s">
        <v>331</v>
      </c>
      <c r="C179" s="4">
        <v>150000</v>
      </c>
      <c r="D179" s="5">
        <v>110000</v>
      </c>
      <c r="E179" s="5">
        <v>175000</v>
      </c>
      <c r="F179" s="5">
        <v>86821</v>
      </c>
    </row>
    <row r="180" spans="1:6" x14ac:dyDescent="0.25">
      <c r="A180" s="3" t="s">
        <v>332</v>
      </c>
      <c r="B180" s="3" t="s">
        <v>333</v>
      </c>
      <c r="C180" s="4">
        <v>63000</v>
      </c>
      <c r="D180" s="5">
        <v>23000</v>
      </c>
      <c r="E180" s="5">
        <v>42000</v>
      </c>
      <c r="F180" s="6">
        <v>0</v>
      </c>
    </row>
    <row r="181" spans="1:6" x14ac:dyDescent="0.25">
      <c r="A181" s="3" t="s">
        <v>334</v>
      </c>
      <c r="B181" s="3" t="s">
        <v>335</v>
      </c>
      <c r="C181" s="4">
        <v>50000</v>
      </c>
      <c r="D181" s="5">
        <v>6500</v>
      </c>
      <c r="E181" s="5">
        <v>30000</v>
      </c>
      <c r="F181" s="6">
        <v>0</v>
      </c>
    </row>
    <row r="182" spans="1:6" x14ac:dyDescent="0.25">
      <c r="A182" s="3" t="s">
        <v>336</v>
      </c>
      <c r="B182" s="3" t="s">
        <v>337</v>
      </c>
      <c r="C182" s="4">
        <v>40000</v>
      </c>
      <c r="D182" s="5">
        <v>7500</v>
      </c>
      <c r="E182" s="5">
        <v>28000</v>
      </c>
      <c r="F182" s="6">
        <v>0</v>
      </c>
    </row>
    <row r="183" spans="1:6" x14ac:dyDescent="0.25">
      <c r="A183" s="11" t="s">
        <v>338</v>
      </c>
      <c r="B183" s="11" t="s">
        <v>339</v>
      </c>
      <c r="C183" s="12"/>
      <c r="D183" s="13">
        <v>0</v>
      </c>
      <c r="E183" s="13">
        <v>0</v>
      </c>
      <c r="F183" s="13">
        <v>0</v>
      </c>
    </row>
    <row r="184" spans="1:6" x14ac:dyDescent="0.25">
      <c r="A184" s="3" t="s">
        <v>340</v>
      </c>
      <c r="B184" s="3" t="s">
        <v>341</v>
      </c>
      <c r="C184" s="4">
        <v>25000</v>
      </c>
      <c r="D184" s="5">
        <v>0</v>
      </c>
      <c r="E184" s="5">
        <v>0</v>
      </c>
      <c r="F184" s="5">
        <v>0</v>
      </c>
    </row>
    <row r="185" spans="1:6" x14ac:dyDescent="0.25">
      <c r="A185" s="3" t="s">
        <v>342</v>
      </c>
      <c r="B185" s="3" t="s">
        <v>343</v>
      </c>
      <c r="C185" s="4">
        <v>8500</v>
      </c>
      <c r="D185" s="5">
        <v>4500</v>
      </c>
      <c r="E185" s="5">
        <v>4000</v>
      </c>
      <c r="F185" s="5">
        <v>10000</v>
      </c>
    </row>
    <row r="186" spans="1:6" x14ac:dyDescent="0.25">
      <c r="A186" s="3" t="s">
        <v>344</v>
      </c>
      <c r="B186" s="3" t="s">
        <v>345</v>
      </c>
      <c r="C186" s="4">
        <v>1000</v>
      </c>
      <c r="D186" s="5">
        <v>1750</v>
      </c>
      <c r="E186" s="5">
        <v>1200</v>
      </c>
      <c r="F186" s="5">
        <v>4000</v>
      </c>
    </row>
    <row r="187" spans="1:6" x14ac:dyDescent="0.25">
      <c r="A187" s="3" t="s">
        <v>346</v>
      </c>
      <c r="B187" s="3" t="s">
        <v>347</v>
      </c>
      <c r="C187" s="4">
        <v>3000</v>
      </c>
      <c r="D187" s="5">
        <v>3000</v>
      </c>
      <c r="E187" s="5">
        <v>2700</v>
      </c>
      <c r="F187" s="6">
        <v>0</v>
      </c>
    </row>
    <row r="188" spans="1:6" x14ac:dyDescent="0.25">
      <c r="A188" s="3" t="s">
        <v>348</v>
      </c>
      <c r="B188" s="3" t="s">
        <v>349</v>
      </c>
      <c r="C188" s="4">
        <v>1000</v>
      </c>
      <c r="D188" s="5">
        <v>1000</v>
      </c>
      <c r="E188" s="5">
        <v>1350</v>
      </c>
      <c r="F188" s="6">
        <v>0</v>
      </c>
    </row>
    <row r="189" spans="1:6" x14ac:dyDescent="0.25">
      <c r="A189" s="3" t="s">
        <v>350</v>
      </c>
      <c r="B189" s="3" t="s">
        <v>351</v>
      </c>
      <c r="C189" s="4">
        <v>1500</v>
      </c>
      <c r="D189" s="5">
        <v>1500</v>
      </c>
      <c r="E189" s="5">
        <v>1500</v>
      </c>
      <c r="F189" s="6">
        <v>0</v>
      </c>
    </row>
    <row r="190" spans="1:6" x14ac:dyDescent="0.25">
      <c r="A190" s="3"/>
      <c r="B190" s="3"/>
      <c r="C190" s="4"/>
      <c r="D190" s="5"/>
      <c r="E190" s="5"/>
      <c r="F190" s="6"/>
    </row>
    <row r="191" spans="1:6" x14ac:dyDescent="0.25">
      <c r="A191" s="3" t="s">
        <v>352</v>
      </c>
      <c r="B191" s="3" t="s">
        <v>353</v>
      </c>
      <c r="C191" s="4">
        <v>100000</v>
      </c>
      <c r="D191" s="5">
        <v>100000</v>
      </c>
      <c r="E191" s="5">
        <v>85000</v>
      </c>
      <c r="F191" s="5">
        <v>0</v>
      </c>
    </row>
    <row r="192" spans="1:6" x14ac:dyDescent="0.25">
      <c r="A192" s="3"/>
      <c r="B192" s="3"/>
      <c r="C192" s="4"/>
      <c r="D192" s="5"/>
      <c r="E192" s="5"/>
      <c r="F192" s="5"/>
    </row>
    <row r="193" spans="1:7" x14ac:dyDescent="0.25">
      <c r="A193" s="11" t="s">
        <v>354</v>
      </c>
      <c r="B193" s="11" t="s">
        <v>355</v>
      </c>
      <c r="C193" s="12"/>
      <c r="D193" s="13">
        <v>0</v>
      </c>
      <c r="E193" s="13">
        <v>0</v>
      </c>
      <c r="F193" s="13">
        <v>0</v>
      </c>
    </row>
    <row r="194" spans="1:7" x14ac:dyDescent="0.25">
      <c r="A194" s="3" t="s">
        <v>356</v>
      </c>
      <c r="B194" s="3" t="s">
        <v>357</v>
      </c>
      <c r="C194" s="4">
        <v>9000</v>
      </c>
      <c r="D194" s="5">
        <v>9000</v>
      </c>
      <c r="E194" s="5">
        <v>9000</v>
      </c>
      <c r="F194" s="5">
        <v>0</v>
      </c>
    </row>
    <row r="195" spans="1:7" x14ac:dyDescent="0.25">
      <c r="A195" s="3" t="s">
        <v>358</v>
      </c>
      <c r="B195" s="3" t="s">
        <v>359</v>
      </c>
      <c r="C195" s="4"/>
      <c r="D195" s="5">
        <v>0</v>
      </c>
      <c r="E195" s="5">
        <v>0</v>
      </c>
      <c r="F195" s="5">
        <v>0</v>
      </c>
    </row>
    <row r="196" spans="1:7" x14ac:dyDescent="0.25">
      <c r="A196" s="3" t="s">
        <v>360</v>
      </c>
      <c r="B196" s="3" t="s">
        <v>361</v>
      </c>
      <c r="C196" s="4"/>
      <c r="D196" s="5">
        <v>0</v>
      </c>
      <c r="E196" s="5">
        <v>0</v>
      </c>
      <c r="F196" s="5">
        <v>0</v>
      </c>
    </row>
    <row r="197" spans="1:7" x14ac:dyDescent="0.25">
      <c r="A197" s="3" t="s">
        <v>362</v>
      </c>
      <c r="B197" s="3" t="s">
        <v>363</v>
      </c>
      <c r="C197" s="4">
        <v>32000</v>
      </c>
      <c r="D197" s="5">
        <v>32000</v>
      </c>
      <c r="E197" s="5">
        <v>30000</v>
      </c>
      <c r="F197" s="5">
        <v>85000</v>
      </c>
    </row>
    <row r="198" spans="1:7" x14ac:dyDescent="0.25">
      <c r="A198" s="3" t="s">
        <v>364</v>
      </c>
      <c r="B198" s="3" t="s">
        <v>365</v>
      </c>
      <c r="C198" s="4"/>
      <c r="D198" s="5">
        <v>4500</v>
      </c>
      <c r="E198" s="5">
        <v>2500</v>
      </c>
      <c r="F198" s="5">
        <v>0</v>
      </c>
    </row>
    <row r="199" spans="1:7" x14ac:dyDescent="0.25">
      <c r="A199" s="3" t="s">
        <v>366</v>
      </c>
      <c r="B199" s="3" t="s">
        <v>367</v>
      </c>
      <c r="C199" s="4">
        <v>3000</v>
      </c>
      <c r="D199" s="5">
        <v>3000</v>
      </c>
      <c r="E199" s="5">
        <v>1000</v>
      </c>
      <c r="F199" s="5">
        <v>0</v>
      </c>
    </row>
    <row r="200" spans="1:7" x14ac:dyDescent="0.25">
      <c r="A200" s="3" t="s">
        <v>368</v>
      </c>
      <c r="B200" s="3" t="s">
        <v>369</v>
      </c>
      <c r="C200" s="4">
        <v>40000</v>
      </c>
      <c r="D200" s="5">
        <v>40000</v>
      </c>
      <c r="E200" s="5">
        <v>34000</v>
      </c>
      <c r="F200" s="5">
        <v>0</v>
      </c>
    </row>
    <row r="201" spans="1:7" x14ac:dyDescent="0.25">
      <c r="A201" s="11" t="s">
        <v>370</v>
      </c>
      <c r="B201" s="11" t="s">
        <v>371</v>
      </c>
      <c r="C201" s="12"/>
      <c r="D201" s="13">
        <v>0</v>
      </c>
      <c r="E201" s="13">
        <v>0</v>
      </c>
      <c r="F201" s="13">
        <v>0</v>
      </c>
      <c r="G201" s="21"/>
    </row>
    <row r="202" spans="1:7" x14ac:dyDescent="0.25">
      <c r="A202" s="3" t="s">
        <v>372</v>
      </c>
      <c r="B202" s="3" t="s">
        <v>373</v>
      </c>
      <c r="C202" s="4">
        <v>15000</v>
      </c>
      <c r="D202" s="5">
        <v>0</v>
      </c>
      <c r="E202" s="5">
        <v>0</v>
      </c>
      <c r="F202" s="5">
        <v>7500</v>
      </c>
    </row>
    <row r="203" spans="1:7" x14ac:dyDescent="0.25">
      <c r="A203" s="3" t="s">
        <v>374</v>
      </c>
      <c r="B203" s="3" t="s">
        <v>375</v>
      </c>
      <c r="C203" s="4">
        <v>27000</v>
      </c>
      <c r="D203" s="5">
        <v>27000</v>
      </c>
      <c r="E203" s="5">
        <v>16000</v>
      </c>
      <c r="F203" s="6">
        <v>0</v>
      </c>
    </row>
    <row r="204" spans="1:7" x14ac:dyDescent="0.25">
      <c r="A204" s="3" t="s">
        <v>376</v>
      </c>
      <c r="B204" s="3" t="s">
        <v>377</v>
      </c>
      <c r="C204" s="4">
        <v>2000</v>
      </c>
      <c r="D204" s="5">
        <v>2000</v>
      </c>
      <c r="E204" s="5">
        <v>0</v>
      </c>
      <c r="F204" s="5">
        <v>0</v>
      </c>
    </row>
    <row r="205" spans="1:7" x14ac:dyDescent="0.25">
      <c r="A205" s="3" t="s">
        <v>378</v>
      </c>
      <c r="B205" s="3" t="s">
        <v>379</v>
      </c>
      <c r="C205" s="4"/>
      <c r="D205" s="5">
        <v>0</v>
      </c>
      <c r="E205" s="5">
        <v>0</v>
      </c>
      <c r="F205" s="5">
        <v>0</v>
      </c>
    </row>
    <row r="206" spans="1:7" x14ac:dyDescent="0.25">
      <c r="A206" s="3" t="s">
        <v>380</v>
      </c>
      <c r="B206" s="3" t="s">
        <v>381</v>
      </c>
      <c r="C206" s="4">
        <v>22000</v>
      </c>
      <c r="D206" s="5">
        <v>8000</v>
      </c>
      <c r="E206" s="5">
        <v>9500</v>
      </c>
      <c r="F206" s="5">
        <v>5000</v>
      </c>
    </row>
    <row r="207" spans="1:7" x14ac:dyDescent="0.25">
      <c r="A207" s="3" t="s">
        <v>382</v>
      </c>
      <c r="B207" s="3" t="s">
        <v>383</v>
      </c>
      <c r="C207" s="4">
        <v>4000</v>
      </c>
      <c r="D207" s="5">
        <v>4300</v>
      </c>
      <c r="E207" s="5">
        <v>0</v>
      </c>
      <c r="F207" s="5">
        <v>0</v>
      </c>
    </row>
    <row r="208" spans="1:7" x14ac:dyDescent="0.25">
      <c r="A208" s="3" t="s">
        <v>384</v>
      </c>
      <c r="B208" s="3" t="s">
        <v>385</v>
      </c>
      <c r="C208" s="4"/>
      <c r="D208" s="5">
        <v>9500</v>
      </c>
      <c r="E208" s="5">
        <v>1000</v>
      </c>
      <c r="F208" s="5">
        <v>0</v>
      </c>
    </row>
    <row r="209" spans="1:6" x14ac:dyDescent="0.25">
      <c r="A209" s="3" t="s">
        <v>386</v>
      </c>
      <c r="B209" s="3" t="s">
        <v>387</v>
      </c>
      <c r="C209" s="4"/>
      <c r="D209" s="5">
        <v>1400</v>
      </c>
      <c r="E209" s="5">
        <v>1200</v>
      </c>
      <c r="F209" s="5">
        <v>1000</v>
      </c>
    </row>
    <row r="210" spans="1:6" x14ac:dyDescent="0.25">
      <c r="A210" s="3" t="s">
        <v>388</v>
      </c>
      <c r="B210" s="3" t="s">
        <v>389</v>
      </c>
      <c r="C210" s="4"/>
      <c r="D210" s="5">
        <v>2000</v>
      </c>
      <c r="E210" s="5">
        <v>1300</v>
      </c>
      <c r="F210" s="5">
        <v>1000</v>
      </c>
    </row>
    <row r="211" spans="1:6" x14ac:dyDescent="0.25">
      <c r="A211" s="11" t="s">
        <v>390</v>
      </c>
      <c r="B211" s="11" t="s">
        <v>391</v>
      </c>
      <c r="C211" s="12"/>
      <c r="D211" s="13">
        <v>0</v>
      </c>
      <c r="E211" s="13">
        <v>0</v>
      </c>
      <c r="F211" s="13">
        <v>0</v>
      </c>
    </row>
    <row r="212" spans="1:6" x14ac:dyDescent="0.25">
      <c r="A212" s="3" t="s">
        <v>392</v>
      </c>
      <c r="B212" s="3" t="s">
        <v>393</v>
      </c>
      <c r="C212" s="4"/>
      <c r="D212" s="5">
        <v>0</v>
      </c>
      <c r="E212" s="5">
        <v>0</v>
      </c>
      <c r="F212" s="5">
        <v>9000</v>
      </c>
    </row>
    <row r="213" spans="1:6" x14ac:dyDescent="0.25">
      <c r="A213" s="3" t="s">
        <v>394</v>
      </c>
      <c r="B213" s="3" t="s">
        <v>395</v>
      </c>
      <c r="C213" s="4">
        <v>15000</v>
      </c>
      <c r="D213" s="5">
        <v>15000</v>
      </c>
      <c r="E213" s="5">
        <v>2000</v>
      </c>
      <c r="F213" s="5">
        <v>22442.15</v>
      </c>
    </row>
    <row r="214" spans="1:6" x14ac:dyDescent="0.25">
      <c r="A214" s="3" t="s">
        <v>396</v>
      </c>
      <c r="B214" s="3" t="s">
        <v>397</v>
      </c>
      <c r="C214" s="4"/>
      <c r="D214" s="5">
        <v>0</v>
      </c>
      <c r="E214" s="5">
        <v>0</v>
      </c>
      <c r="F214" s="5">
        <v>0</v>
      </c>
    </row>
    <row r="215" spans="1:6" x14ac:dyDescent="0.25">
      <c r="A215" s="11" t="s">
        <v>398</v>
      </c>
      <c r="B215" s="11" t="s">
        <v>399</v>
      </c>
      <c r="C215" s="12"/>
      <c r="D215" s="13">
        <v>0</v>
      </c>
      <c r="E215" s="13">
        <v>0</v>
      </c>
      <c r="F215" s="13">
        <v>0</v>
      </c>
    </row>
    <row r="216" spans="1:6" x14ac:dyDescent="0.25">
      <c r="A216" s="3" t="s">
        <v>400</v>
      </c>
      <c r="B216" s="3" t="s">
        <v>401</v>
      </c>
      <c r="C216" s="4">
        <v>3500</v>
      </c>
      <c r="D216" s="5">
        <v>3500</v>
      </c>
      <c r="E216" s="5">
        <v>2000</v>
      </c>
      <c r="F216" s="5">
        <v>3000</v>
      </c>
    </row>
    <row r="217" spans="1:6" x14ac:dyDescent="0.25">
      <c r="A217" s="3" t="s">
        <v>402</v>
      </c>
      <c r="B217" s="3" t="s">
        <v>403</v>
      </c>
      <c r="C217" s="4">
        <v>3500</v>
      </c>
      <c r="D217" s="5">
        <v>3300</v>
      </c>
      <c r="E217" s="5">
        <v>800</v>
      </c>
      <c r="F217" s="5">
        <v>3000</v>
      </c>
    </row>
    <row r="218" spans="1:6" x14ac:dyDescent="0.25">
      <c r="A218" s="11" t="s">
        <v>404</v>
      </c>
      <c r="B218" s="11" t="s">
        <v>405</v>
      </c>
      <c r="C218" s="12"/>
      <c r="D218" s="13">
        <v>0</v>
      </c>
      <c r="E218" s="13">
        <v>0</v>
      </c>
      <c r="F218" s="13">
        <v>0</v>
      </c>
    </row>
    <row r="219" spans="1:6" x14ac:dyDescent="0.25">
      <c r="A219" s="3" t="s">
        <v>406</v>
      </c>
      <c r="B219" s="3" t="s">
        <v>407</v>
      </c>
      <c r="C219" s="4"/>
      <c r="D219" s="5">
        <v>0</v>
      </c>
      <c r="E219" s="5">
        <v>0</v>
      </c>
      <c r="F219" s="5">
        <v>0</v>
      </c>
    </row>
    <row r="220" spans="1:6" x14ac:dyDescent="0.25">
      <c r="A220" s="3" t="s">
        <v>408</v>
      </c>
      <c r="B220" s="3" t="s">
        <v>409</v>
      </c>
      <c r="C220" s="4">
        <v>800</v>
      </c>
      <c r="D220" s="5">
        <v>800</v>
      </c>
      <c r="E220" s="5">
        <v>750</v>
      </c>
      <c r="F220" s="5">
        <v>5000</v>
      </c>
    </row>
    <row r="221" spans="1:6" x14ac:dyDescent="0.25">
      <c r="A221" s="11" t="s">
        <v>410</v>
      </c>
      <c r="B221" s="11" t="s">
        <v>411</v>
      </c>
      <c r="C221" s="12"/>
      <c r="D221" s="13">
        <v>0</v>
      </c>
      <c r="E221" s="13">
        <v>0</v>
      </c>
      <c r="F221" s="13">
        <v>0</v>
      </c>
    </row>
    <row r="222" spans="1:6" x14ac:dyDescent="0.25">
      <c r="A222" s="3" t="s">
        <v>412</v>
      </c>
      <c r="B222" s="3" t="s">
        <v>413</v>
      </c>
      <c r="C222" s="4">
        <v>20000</v>
      </c>
      <c r="D222" s="5">
        <v>12500</v>
      </c>
      <c r="E222" s="5">
        <v>12500</v>
      </c>
      <c r="F222" s="5">
        <v>12500</v>
      </c>
    </row>
    <row r="223" spans="1:6" x14ac:dyDescent="0.25">
      <c r="A223" s="3" t="s">
        <v>414</v>
      </c>
      <c r="B223" s="3" t="s">
        <v>415</v>
      </c>
      <c r="C223" s="4">
        <v>1000</v>
      </c>
      <c r="D223" s="5">
        <v>1750</v>
      </c>
      <c r="E223" s="5">
        <v>0</v>
      </c>
      <c r="F223" s="5">
        <v>0</v>
      </c>
    </row>
    <row r="224" spans="1:6" x14ac:dyDescent="0.25">
      <c r="A224" s="3" t="s">
        <v>416</v>
      </c>
      <c r="B224" s="3" t="s">
        <v>417</v>
      </c>
      <c r="C224" s="4">
        <v>2000</v>
      </c>
      <c r="D224" s="5">
        <v>5000</v>
      </c>
      <c r="E224" s="5">
        <v>4000</v>
      </c>
      <c r="F224" s="5">
        <v>6200</v>
      </c>
    </row>
    <row r="225" spans="1:6" x14ac:dyDescent="0.25">
      <c r="A225" s="3"/>
      <c r="B225" s="3"/>
      <c r="C225" s="4"/>
      <c r="D225" s="6"/>
      <c r="E225" s="6"/>
      <c r="F225" s="6"/>
    </row>
    <row r="226" spans="1:6" x14ac:dyDescent="0.25">
      <c r="A226" s="3" t="s">
        <v>418</v>
      </c>
      <c r="B226" s="3" t="s">
        <v>419</v>
      </c>
      <c r="C226" s="4">
        <v>135370</v>
      </c>
      <c r="D226" s="5">
        <v>115000</v>
      </c>
      <c r="E226" s="5">
        <v>124500</v>
      </c>
      <c r="F226" s="5">
        <v>137821</v>
      </c>
    </row>
    <row r="227" spans="1:6" x14ac:dyDescent="0.25">
      <c r="A227" s="3" t="s">
        <v>420</v>
      </c>
      <c r="B227" s="3" t="s">
        <v>421</v>
      </c>
      <c r="C227" s="4">
        <v>217503</v>
      </c>
      <c r="D227" s="5">
        <v>152300</v>
      </c>
      <c r="E227" s="5">
        <v>145200</v>
      </c>
      <c r="F227" s="5">
        <v>121677</v>
      </c>
    </row>
    <row r="228" spans="1:6" x14ac:dyDescent="0.25">
      <c r="A228" s="3" t="s">
        <v>422</v>
      </c>
      <c r="B228" s="3" t="s">
        <v>423</v>
      </c>
      <c r="C228" s="4">
        <v>105000</v>
      </c>
      <c r="D228" s="5">
        <v>103000</v>
      </c>
      <c r="E228" s="5">
        <v>97500</v>
      </c>
      <c r="F228" s="5">
        <v>95000</v>
      </c>
    </row>
    <row r="229" spans="1:6" x14ac:dyDescent="0.25">
      <c r="A229" s="3" t="s">
        <v>424</v>
      </c>
      <c r="B229" s="3" t="s">
        <v>425</v>
      </c>
      <c r="C229" s="4">
        <f>C45*0.062+C52*0.062+C59*0.062+C67*0.062+C68*0.062+C78*0.062+C79*0.062+C117*0.062+C118*0.062+C150*0.062+C152*0.062+C165*0.062+C166*0.062+C203*0.062</f>
        <v>124712.56600000001</v>
      </c>
      <c r="D229" s="5">
        <v>137820</v>
      </c>
      <c r="E229" s="5">
        <v>147600</v>
      </c>
      <c r="F229" s="5">
        <v>155425</v>
      </c>
    </row>
    <row r="230" spans="1:6" x14ac:dyDescent="0.25">
      <c r="A230" s="3" t="s">
        <v>426</v>
      </c>
      <c r="B230" s="3" t="s">
        <v>427</v>
      </c>
      <c r="C230" s="4">
        <f>C45*0.0145+C52*0.0145+C59*0.0145+C67*0.0145+C68*0.0145+C78*0.0145+C79*0.0145+C117*0.0145+C118*0.0145+C150*0.0145+C152*0.0145+C165*0.0145+C166*0.0145+C203*0.0145</f>
        <v>29166.648499999999</v>
      </c>
      <c r="D230" s="5">
        <v>31300</v>
      </c>
      <c r="E230" s="5">
        <v>35525</v>
      </c>
      <c r="F230" s="5">
        <v>24312</v>
      </c>
    </row>
    <row r="231" spans="1:6" x14ac:dyDescent="0.25">
      <c r="A231" s="3" t="s">
        <v>428</v>
      </c>
      <c r="B231" s="3" t="s">
        <v>429</v>
      </c>
      <c r="C231" s="4">
        <v>110000</v>
      </c>
      <c r="D231" s="5">
        <v>137500</v>
      </c>
      <c r="E231" s="5">
        <v>147000</v>
      </c>
      <c r="F231" s="5">
        <v>123700</v>
      </c>
    </row>
    <row r="232" spans="1:6" x14ac:dyDescent="0.25">
      <c r="A232" s="3" t="s">
        <v>430</v>
      </c>
      <c r="B232" s="3" t="s">
        <v>431</v>
      </c>
      <c r="C232" s="4">
        <v>24000</v>
      </c>
      <c r="D232" s="5">
        <v>24000</v>
      </c>
      <c r="E232" s="5">
        <v>2750</v>
      </c>
      <c r="F232" s="5">
        <v>2500</v>
      </c>
    </row>
    <row r="233" spans="1:6" x14ac:dyDescent="0.25">
      <c r="A233" s="3" t="s">
        <v>432</v>
      </c>
      <c r="B233" s="3" t="s">
        <v>433</v>
      </c>
      <c r="C233" s="4">
        <v>1300</v>
      </c>
      <c r="D233" s="5">
        <v>1300</v>
      </c>
      <c r="E233" s="5">
        <v>1300</v>
      </c>
      <c r="F233" s="5">
        <v>1500</v>
      </c>
    </row>
    <row r="234" spans="1:6" x14ac:dyDescent="0.25">
      <c r="A234" s="3" t="s">
        <v>434</v>
      </c>
      <c r="B234" s="3" t="s">
        <v>435</v>
      </c>
      <c r="C234" s="4">
        <v>825000</v>
      </c>
      <c r="D234" s="5">
        <v>745000</v>
      </c>
      <c r="E234" s="5">
        <v>693000</v>
      </c>
      <c r="F234" s="5">
        <v>470000</v>
      </c>
    </row>
    <row r="235" spans="1:6" x14ac:dyDescent="0.25">
      <c r="A235" s="3" t="s">
        <v>437</v>
      </c>
      <c r="B235" s="3" t="s">
        <v>436</v>
      </c>
      <c r="C235" s="4">
        <v>28500</v>
      </c>
      <c r="D235" s="5">
        <v>28500</v>
      </c>
      <c r="E235" s="5">
        <v>33500</v>
      </c>
      <c r="F235" s="5">
        <v>40000</v>
      </c>
    </row>
    <row r="236" spans="1:6" x14ac:dyDescent="0.25">
      <c r="A236" s="3"/>
      <c r="B236" s="3"/>
      <c r="C236" s="4"/>
      <c r="D236" s="5"/>
      <c r="E236" s="5"/>
      <c r="F236" s="5"/>
    </row>
    <row r="237" spans="1:6" x14ac:dyDescent="0.25">
      <c r="A237" s="11" t="s">
        <v>438</v>
      </c>
      <c r="B237" s="11" t="s">
        <v>439</v>
      </c>
      <c r="C237" s="12"/>
      <c r="D237" s="13">
        <v>0</v>
      </c>
      <c r="E237" s="13">
        <v>0</v>
      </c>
      <c r="F237" s="13">
        <v>0</v>
      </c>
    </row>
    <row r="238" spans="1:6" x14ac:dyDescent="0.25">
      <c r="A238" s="3" t="s">
        <v>440</v>
      </c>
      <c r="B238" s="3" t="s">
        <v>441</v>
      </c>
      <c r="C238" s="4">
        <v>648010</v>
      </c>
      <c r="D238" s="5">
        <v>605014</v>
      </c>
      <c r="E238" s="5">
        <v>601018</v>
      </c>
      <c r="F238" s="5">
        <v>662516</v>
      </c>
    </row>
    <row r="239" spans="1:6" x14ac:dyDescent="0.25">
      <c r="A239" s="3" t="s">
        <v>442</v>
      </c>
      <c r="B239" s="3" t="s">
        <v>443</v>
      </c>
      <c r="C239" s="4">
        <v>152992</v>
      </c>
      <c r="D239" s="5">
        <v>74260</v>
      </c>
      <c r="E239" s="5">
        <v>85283</v>
      </c>
      <c r="F239" s="5">
        <v>96722</v>
      </c>
    </row>
    <row r="240" spans="1:6" x14ac:dyDescent="0.25">
      <c r="A240" s="3" t="s">
        <v>444</v>
      </c>
      <c r="B240" s="3" t="s">
        <v>445</v>
      </c>
      <c r="C240" s="4">
        <v>0</v>
      </c>
      <c r="D240" s="5">
        <v>0</v>
      </c>
      <c r="E240" s="5">
        <v>280000</v>
      </c>
      <c r="F240" s="6">
        <v>0</v>
      </c>
    </row>
    <row r="241" spans="1:6" x14ac:dyDescent="0.25">
      <c r="A241" s="3" t="s">
        <v>446</v>
      </c>
      <c r="B241" s="3" t="s">
        <v>447</v>
      </c>
      <c r="C241" s="4">
        <v>0</v>
      </c>
      <c r="D241" s="5">
        <v>0</v>
      </c>
      <c r="E241" s="5">
        <v>6800</v>
      </c>
      <c r="F241" s="6">
        <v>0</v>
      </c>
    </row>
    <row r="242" spans="1:6" x14ac:dyDescent="0.25">
      <c r="A242" s="11" t="s">
        <v>448</v>
      </c>
      <c r="B242" s="11" t="s">
        <v>449</v>
      </c>
      <c r="C242" s="12"/>
      <c r="D242" s="13">
        <v>0</v>
      </c>
      <c r="E242" s="13">
        <v>0</v>
      </c>
      <c r="F242" s="13">
        <v>0</v>
      </c>
    </row>
    <row r="243" spans="1:6" x14ac:dyDescent="0.25">
      <c r="A243" s="3" t="s">
        <v>450</v>
      </c>
      <c r="B243" s="3" t="s">
        <v>451</v>
      </c>
      <c r="C243" s="4">
        <v>0</v>
      </c>
      <c r="D243" s="5">
        <v>202000</v>
      </c>
      <c r="E243" s="5">
        <v>193000</v>
      </c>
      <c r="F243" s="5">
        <v>129000</v>
      </c>
    </row>
    <row r="244" spans="1:6" x14ac:dyDescent="0.25">
      <c r="A244" s="3" t="s">
        <v>452</v>
      </c>
      <c r="B244" s="3" t="s">
        <v>453</v>
      </c>
      <c r="C244" s="4">
        <v>0</v>
      </c>
      <c r="D244" s="5">
        <v>73280</v>
      </c>
      <c r="E244" s="5">
        <v>81785</v>
      </c>
      <c r="F244" s="5">
        <v>66298</v>
      </c>
    </row>
    <row r="245" spans="1:6" x14ac:dyDescent="0.25">
      <c r="A245" s="22" t="s">
        <v>74</v>
      </c>
      <c r="B245" s="22" t="s">
        <v>454</v>
      </c>
      <c r="C245" s="23">
        <f>SUM(C44:C244)</f>
        <v>6692941.0044999998</v>
      </c>
      <c r="D245" s="24">
        <f>SUM(D45:D244)</f>
        <v>6418438</v>
      </c>
      <c r="E245" s="24">
        <f>SUM(E45:E244)</f>
        <v>6556143</v>
      </c>
      <c r="F245" s="24">
        <f>SUM(F45:F244)</f>
        <v>5763515.7400000002</v>
      </c>
    </row>
    <row r="246" spans="1:6" x14ac:dyDescent="0.25">
      <c r="A246" t="s">
        <v>76</v>
      </c>
      <c r="C246" s="10"/>
    </row>
    <row r="247" spans="1:6" x14ac:dyDescent="0.25">
      <c r="A247" s="3" t="s">
        <v>455</v>
      </c>
      <c r="B247" s="3" t="s">
        <v>456</v>
      </c>
      <c r="C247" s="4">
        <v>702780</v>
      </c>
      <c r="D247" s="5">
        <v>689000</v>
      </c>
      <c r="E247" s="5">
        <v>633392</v>
      </c>
      <c r="F247" s="5">
        <v>633392</v>
      </c>
    </row>
    <row r="248" spans="1:6" x14ac:dyDescent="0.25">
      <c r="A248" s="3" t="s">
        <v>457</v>
      </c>
      <c r="B248" s="3" t="s">
        <v>458</v>
      </c>
      <c r="C248" s="4">
        <v>40000</v>
      </c>
      <c r="D248" s="5">
        <v>26840</v>
      </c>
      <c r="E248" s="5">
        <v>14000</v>
      </c>
      <c r="F248" s="5">
        <v>10000</v>
      </c>
    </row>
    <row r="249" spans="1:6" x14ac:dyDescent="0.25">
      <c r="A249" s="25" t="s">
        <v>74</v>
      </c>
      <c r="B249" s="25" t="s">
        <v>459</v>
      </c>
      <c r="C249" s="26">
        <f>SUM(C247:C248)</f>
        <v>742780</v>
      </c>
      <c r="D249" s="27">
        <f>SUM(D247:D248)</f>
        <v>715840</v>
      </c>
      <c r="E249" s="27">
        <f>SUM(E247:E248)</f>
        <v>647392</v>
      </c>
      <c r="F249" s="27">
        <f>SUM(F247:F248)</f>
        <v>643392</v>
      </c>
    </row>
    <row r="250" spans="1:6" x14ac:dyDescent="0.25">
      <c r="A250" t="s">
        <v>76</v>
      </c>
      <c r="C250" s="10"/>
    </row>
    <row r="251" spans="1:6" x14ac:dyDescent="0.25">
      <c r="A251" s="3" t="s">
        <v>461</v>
      </c>
      <c r="B251" s="3" t="s">
        <v>460</v>
      </c>
      <c r="C251" s="4"/>
      <c r="D251" s="5">
        <v>279</v>
      </c>
      <c r="E251" s="5">
        <v>279</v>
      </c>
      <c r="F251" s="5">
        <v>260</v>
      </c>
    </row>
    <row r="252" spans="1:6" x14ac:dyDescent="0.25">
      <c r="A252" s="3" t="s">
        <v>462</v>
      </c>
      <c r="B252" s="14" t="s">
        <v>463</v>
      </c>
      <c r="C252" s="15">
        <v>1014.88</v>
      </c>
      <c r="D252" s="5">
        <v>3023</v>
      </c>
      <c r="E252" s="5">
        <v>2500</v>
      </c>
      <c r="F252" s="5">
        <v>20193</v>
      </c>
    </row>
    <row r="253" spans="1:6" x14ac:dyDescent="0.25">
      <c r="A253" s="3" t="s">
        <v>464</v>
      </c>
      <c r="B253" s="3" t="s">
        <v>465</v>
      </c>
      <c r="C253" s="4"/>
      <c r="D253" s="6">
        <v>0</v>
      </c>
      <c r="E253" s="6">
        <v>0</v>
      </c>
      <c r="F253" s="6">
        <v>0</v>
      </c>
    </row>
    <row r="254" spans="1:6" x14ac:dyDescent="0.25">
      <c r="A254" s="3" t="s">
        <v>466</v>
      </c>
      <c r="B254" s="3" t="s">
        <v>467</v>
      </c>
      <c r="C254" s="4">
        <v>91793</v>
      </c>
      <c r="D254" s="5">
        <v>46113</v>
      </c>
      <c r="E254" s="5">
        <v>42337</v>
      </c>
      <c r="F254" s="5">
        <v>49524</v>
      </c>
    </row>
    <row r="255" spans="1:6" x14ac:dyDescent="0.25">
      <c r="A255" s="3" t="s">
        <v>468</v>
      </c>
      <c r="B255" s="3" t="s">
        <v>469</v>
      </c>
      <c r="C255" s="4">
        <v>2000</v>
      </c>
      <c r="D255" s="5">
        <v>7200</v>
      </c>
      <c r="E255" s="5">
        <v>7200</v>
      </c>
      <c r="F255" s="5">
        <v>6500</v>
      </c>
    </row>
    <row r="256" spans="1:6" x14ac:dyDescent="0.25">
      <c r="A256" s="3" t="s">
        <v>470</v>
      </c>
      <c r="B256" s="3" t="s">
        <v>465</v>
      </c>
      <c r="C256" s="4"/>
      <c r="D256" s="6">
        <v>0</v>
      </c>
      <c r="E256" s="6">
        <v>0</v>
      </c>
      <c r="F256" s="6">
        <v>0</v>
      </c>
    </row>
    <row r="257" spans="1:6" x14ac:dyDescent="0.25">
      <c r="A257" s="3" t="s">
        <v>471</v>
      </c>
      <c r="B257" s="3" t="s">
        <v>472</v>
      </c>
      <c r="C257" s="4"/>
      <c r="D257" s="5">
        <v>44310</v>
      </c>
      <c r="E257" s="5">
        <v>27000</v>
      </c>
      <c r="F257" s="5">
        <v>27000</v>
      </c>
    </row>
    <row r="258" spans="1:6" x14ac:dyDescent="0.25">
      <c r="A258" s="3" t="s">
        <v>473</v>
      </c>
      <c r="B258" s="3" t="s">
        <v>474</v>
      </c>
      <c r="C258" s="4">
        <v>2500</v>
      </c>
      <c r="D258" s="5">
        <v>2000</v>
      </c>
      <c r="E258" s="5">
        <v>2500</v>
      </c>
      <c r="F258" s="5">
        <v>2000</v>
      </c>
    </row>
    <row r="259" spans="1:6" x14ac:dyDescent="0.25">
      <c r="A259" s="3" t="s">
        <v>475</v>
      </c>
      <c r="B259" s="3" t="s">
        <v>476</v>
      </c>
      <c r="C259" s="4">
        <v>580107.96</v>
      </c>
      <c r="D259" s="5">
        <v>542900</v>
      </c>
      <c r="E259" s="5">
        <v>522000</v>
      </c>
      <c r="F259" s="5">
        <v>525000</v>
      </c>
    </row>
    <row r="260" spans="1:6" x14ac:dyDescent="0.25">
      <c r="A260" s="3" t="s">
        <v>477</v>
      </c>
      <c r="B260" s="3" t="s">
        <v>478</v>
      </c>
      <c r="C260" s="4"/>
      <c r="D260" s="5">
        <v>0</v>
      </c>
      <c r="E260" s="5">
        <v>0</v>
      </c>
      <c r="F260" s="5">
        <v>0</v>
      </c>
    </row>
    <row r="261" spans="1:6" x14ac:dyDescent="0.25">
      <c r="A261" s="3" t="s">
        <v>479</v>
      </c>
      <c r="B261" s="3" t="s">
        <v>480</v>
      </c>
      <c r="C261" s="4"/>
      <c r="D261" s="5">
        <v>4000</v>
      </c>
      <c r="E261" s="5">
        <v>4000</v>
      </c>
      <c r="F261" s="5">
        <v>0</v>
      </c>
    </row>
    <row r="262" spans="1:6" x14ac:dyDescent="0.25">
      <c r="A262" s="3" t="s">
        <v>481</v>
      </c>
      <c r="B262" s="3" t="s">
        <v>482</v>
      </c>
      <c r="C262" s="4"/>
      <c r="D262" s="5">
        <v>8500</v>
      </c>
      <c r="E262" s="5">
        <v>0</v>
      </c>
      <c r="F262" s="5">
        <v>0</v>
      </c>
    </row>
    <row r="263" spans="1:6" x14ac:dyDescent="0.25">
      <c r="A263" s="3" t="s">
        <v>483</v>
      </c>
      <c r="B263" s="3" t="s">
        <v>484</v>
      </c>
      <c r="C263" s="4">
        <v>3000</v>
      </c>
      <c r="D263" s="5">
        <v>0</v>
      </c>
      <c r="E263" s="5">
        <v>11971</v>
      </c>
      <c r="F263" s="6">
        <v>0</v>
      </c>
    </row>
    <row r="264" spans="1:6" x14ac:dyDescent="0.25">
      <c r="A264" s="3" t="s">
        <v>485</v>
      </c>
      <c r="B264" s="3" t="s">
        <v>425</v>
      </c>
      <c r="C264" s="4">
        <f>C254*0.062</f>
        <v>5691.1660000000002</v>
      </c>
      <c r="D264" s="5">
        <v>5606</v>
      </c>
      <c r="E264" s="5">
        <v>4299</v>
      </c>
      <c r="F264" s="5">
        <v>5854</v>
      </c>
    </row>
    <row r="265" spans="1:6" x14ac:dyDescent="0.25">
      <c r="A265" s="3" t="s">
        <v>486</v>
      </c>
      <c r="B265" s="3" t="s">
        <v>427</v>
      </c>
      <c r="C265" s="4">
        <f>C254*0.0145</f>
        <v>1330.9985000000001</v>
      </c>
      <c r="D265" s="5">
        <v>1311</v>
      </c>
      <c r="E265" s="5">
        <v>1005</v>
      </c>
      <c r="F265" s="5">
        <v>1110</v>
      </c>
    </row>
    <row r="266" spans="1:6" x14ac:dyDescent="0.25">
      <c r="A266" s="3" t="s">
        <v>487</v>
      </c>
      <c r="B266" s="3" t="s">
        <v>488</v>
      </c>
      <c r="C266" s="4">
        <v>2717</v>
      </c>
      <c r="D266" s="5">
        <v>2717</v>
      </c>
      <c r="E266" s="5">
        <v>2623</v>
      </c>
      <c r="F266" s="5">
        <v>2459</v>
      </c>
    </row>
    <row r="267" spans="1:6" x14ac:dyDescent="0.25">
      <c r="A267" s="3" t="s">
        <v>489</v>
      </c>
      <c r="B267" s="3" t="s">
        <v>490</v>
      </c>
      <c r="C267" s="4">
        <v>2011</v>
      </c>
      <c r="D267" s="5">
        <v>2011</v>
      </c>
      <c r="E267" s="5">
        <v>1931</v>
      </c>
      <c r="F267" s="6">
        <v>0</v>
      </c>
    </row>
    <row r="268" spans="1:6" x14ac:dyDescent="0.25">
      <c r="A268" s="3" t="s">
        <v>491</v>
      </c>
      <c r="B268" s="3" t="s">
        <v>492</v>
      </c>
      <c r="C268" s="4">
        <v>10000</v>
      </c>
      <c r="D268" s="5">
        <v>27923</v>
      </c>
      <c r="E268" s="5">
        <v>29997</v>
      </c>
      <c r="F268" s="6">
        <v>0</v>
      </c>
    </row>
    <row r="269" spans="1:6" x14ac:dyDescent="0.25">
      <c r="A269" s="3" t="s">
        <v>493</v>
      </c>
      <c r="B269" s="3" t="s">
        <v>436</v>
      </c>
      <c r="C269" s="4">
        <v>0</v>
      </c>
      <c r="D269" s="5">
        <v>2400</v>
      </c>
      <c r="E269" s="5">
        <v>2400</v>
      </c>
      <c r="F269" s="6">
        <v>0</v>
      </c>
    </row>
    <row r="270" spans="1:6" x14ac:dyDescent="0.25">
      <c r="A270" s="3" t="s">
        <v>494</v>
      </c>
      <c r="B270" s="3" t="s">
        <v>441</v>
      </c>
      <c r="C270" s="4">
        <v>3063</v>
      </c>
      <c r="D270" s="5">
        <v>2964</v>
      </c>
      <c r="E270" s="5">
        <v>2865</v>
      </c>
      <c r="F270" s="5">
        <v>2766</v>
      </c>
    </row>
    <row r="271" spans="1:6" x14ac:dyDescent="0.25">
      <c r="A271" s="3" t="s">
        <v>495</v>
      </c>
      <c r="B271" s="3" t="s">
        <v>443</v>
      </c>
      <c r="C271" s="4">
        <v>551</v>
      </c>
      <c r="D271" s="5">
        <v>612</v>
      </c>
      <c r="E271" s="5">
        <v>670</v>
      </c>
      <c r="F271" s="5">
        <v>726</v>
      </c>
    </row>
    <row r="272" spans="1:6" x14ac:dyDescent="0.25">
      <c r="A272" s="3" t="s">
        <v>496</v>
      </c>
      <c r="B272" s="3" t="s">
        <v>497</v>
      </c>
      <c r="C272" s="4">
        <v>37000</v>
      </c>
      <c r="D272" s="5"/>
      <c r="E272" s="5"/>
      <c r="F272" s="5"/>
    </row>
    <row r="273" spans="1:6" x14ac:dyDescent="0.25">
      <c r="A273" s="25" t="s">
        <v>74</v>
      </c>
      <c r="B273" s="25" t="s">
        <v>498</v>
      </c>
      <c r="C273" s="26">
        <f>SUM(C251:C272)</f>
        <v>742780.00449999992</v>
      </c>
      <c r="D273" s="27">
        <f>SUM(D251:D272)</f>
        <v>703869</v>
      </c>
      <c r="E273" s="27">
        <f>SUM(E251:E272)</f>
        <v>665577</v>
      </c>
      <c r="F273" s="27">
        <f>SUM(F251:F272)</f>
        <v>643392</v>
      </c>
    </row>
    <row r="274" spans="1:6" x14ac:dyDescent="0.25">
      <c r="A274" t="s">
        <v>76</v>
      </c>
      <c r="C274" s="10"/>
    </row>
    <row r="275" spans="1:6" x14ac:dyDescent="0.25">
      <c r="A275" s="3" t="s">
        <v>499</v>
      </c>
      <c r="B275" s="3" t="s">
        <v>500</v>
      </c>
      <c r="C275" s="4">
        <v>1984799</v>
      </c>
      <c r="D275" s="5">
        <v>1693369</v>
      </c>
      <c r="E275" s="5">
        <v>1677561</v>
      </c>
      <c r="F275" s="5">
        <v>1513708</v>
      </c>
    </row>
    <row r="276" spans="1:6" x14ac:dyDescent="0.25">
      <c r="A276" s="3" t="s">
        <v>501</v>
      </c>
      <c r="B276" s="3" t="s">
        <v>502</v>
      </c>
      <c r="C276" s="4">
        <v>25000</v>
      </c>
      <c r="D276" s="5">
        <v>25000</v>
      </c>
      <c r="E276" s="5">
        <v>15000</v>
      </c>
      <c r="F276" s="5">
        <v>8500</v>
      </c>
    </row>
    <row r="277" spans="1:6" x14ac:dyDescent="0.25">
      <c r="A277" s="3" t="s">
        <v>503</v>
      </c>
      <c r="B277" s="3" t="s">
        <v>504</v>
      </c>
      <c r="C277" s="4"/>
      <c r="D277" s="5">
        <v>0</v>
      </c>
      <c r="E277" s="5">
        <v>0</v>
      </c>
      <c r="F277" s="5">
        <v>0</v>
      </c>
    </row>
    <row r="278" spans="1:6" x14ac:dyDescent="0.25">
      <c r="A278" s="28" t="s">
        <v>74</v>
      </c>
      <c r="B278" s="28" t="s">
        <v>505</v>
      </c>
      <c r="C278" s="29">
        <f>SUM(C275:C277)</f>
        <v>2009799</v>
      </c>
      <c r="D278" s="30">
        <f>SUM(D275:D277)</f>
        <v>1718369</v>
      </c>
      <c r="E278" s="30">
        <f>SUM(E275:E277)</f>
        <v>1692561</v>
      </c>
      <c r="F278" s="30">
        <f>SUM(F275:F277)</f>
        <v>1522208</v>
      </c>
    </row>
    <row r="279" spans="1:6" x14ac:dyDescent="0.25">
      <c r="A279" t="s">
        <v>76</v>
      </c>
      <c r="C279" s="10"/>
      <c r="D279" s="63"/>
    </row>
    <row r="280" spans="1:6" x14ac:dyDescent="0.25">
      <c r="A280" s="3" t="s">
        <v>506</v>
      </c>
      <c r="B280" s="3" t="s">
        <v>507</v>
      </c>
      <c r="C280" s="4">
        <v>0</v>
      </c>
      <c r="D280" s="5">
        <v>3500</v>
      </c>
      <c r="E280" s="5">
        <v>6000</v>
      </c>
      <c r="F280" s="5">
        <v>0</v>
      </c>
    </row>
    <row r="281" spans="1:6" x14ac:dyDescent="0.25">
      <c r="A281" s="3" t="s">
        <v>508</v>
      </c>
      <c r="B281" s="3" t="s">
        <v>509</v>
      </c>
      <c r="C281" s="4">
        <v>5000</v>
      </c>
      <c r="D281" s="5">
        <v>10000</v>
      </c>
      <c r="E281" s="5">
        <v>12000</v>
      </c>
      <c r="F281" s="5">
        <v>10000</v>
      </c>
    </row>
    <row r="282" spans="1:6" x14ac:dyDescent="0.25">
      <c r="A282" s="3" t="s">
        <v>510</v>
      </c>
      <c r="B282" s="3" t="s">
        <v>511</v>
      </c>
      <c r="C282" s="4">
        <v>15000</v>
      </c>
      <c r="D282" s="5">
        <v>12000</v>
      </c>
      <c r="E282" s="5">
        <v>90000</v>
      </c>
      <c r="F282" s="5">
        <v>30000</v>
      </c>
    </row>
    <row r="283" spans="1:6" x14ac:dyDescent="0.25">
      <c r="A283" s="3" t="s">
        <v>512</v>
      </c>
      <c r="B283" s="3" t="s">
        <v>198</v>
      </c>
      <c r="C283" s="4">
        <v>50125</v>
      </c>
      <c r="D283" s="5">
        <v>50125</v>
      </c>
      <c r="E283" s="5">
        <v>47000</v>
      </c>
      <c r="F283" s="5">
        <v>40000</v>
      </c>
    </row>
    <row r="284" spans="1:6" x14ac:dyDescent="0.25">
      <c r="A284" s="3" t="s">
        <v>513</v>
      </c>
      <c r="B284" s="3" t="s">
        <v>204</v>
      </c>
      <c r="C284" s="4">
        <v>1000</v>
      </c>
      <c r="D284" s="5">
        <v>1230</v>
      </c>
      <c r="E284" s="5">
        <v>1200</v>
      </c>
      <c r="F284" s="5">
        <v>1200</v>
      </c>
    </row>
    <row r="285" spans="1:6" x14ac:dyDescent="0.25">
      <c r="A285" s="3" t="s">
        <v>514</v>
      </c>
      <c r="B285" s="14" t="s">
        <v>463</v>
      </c>
      <c r="C285" s="15">
        <v>21960.17</v>
      </c>
      <c r="D285" s="5">
        <v>13000</v>
      </c>
      <c r="E285" s="5">
        <v>5000</v>
      </c>
      <c r="F285" s="5">
        <v>53300</v>
      </c>
    </row>
    <row r="286" spans="1:6" x14ac:dyDescent="0.25">
      <c r="A286" s="31" t="s">
        <v>515</v>
      </c>
      <c r="B286" s="31" t="s">
        <v>516</v>
      </c>
      <c r="C286" s="32"/>
      <c r="D286" s="33">
        <v>0</v>
      </c>
      <c r="E286" s="33">
        <v>0</v>
      </c>
      <c r="F286" s="33">
        <v>0</v>
      </c>
    </row>
    <row r="287" spans="1:6" x14ac:dyDescent="0.25">
      <c r="A287" s="3" t="s">
        <v>517</v>
      </c>
      <c r="B287" s="3" t="s">
        <v>518</v>
      </c>
      <c r="C287" s="4">
        <v>64978</v>
      </c>
      <c r="D287" s="5">
        <v>69137</v>
      </c>
      <c r="E287" s="5">
        <v>58271</v>
      </c>
      <c r="F287" s="5">
        <v>54425</v>
      </c>
    </row>
    <row r="288" spans="1:6" x14ac:dyDescent="0.25">
      <c r="A288" s="3" t="s">
        <v>519</v>
      </c>
      <c r="B288" s="3" t="s">
        <v>520</v>
      </c>
      <c r="C288" s="4">
        <v>3000</v>
      </c>
      <c r="D288" s="5">
        <v>3000</v>
      </c>
      <c r="E288" s="5">
        <v>4000</v>
      </c>
      <c r="F288" s="5">
        <v>0</v>
      </c>
    </row>
    <row r="289" spans="1:6" x14ac:dyDescent="0.25">
      <c r="A289" s="3" t="s">
        <v>521</v>
      </c>
      <c r="B289" s="3" t="s">
        <v>522</v>
      </c>
      <c r="C289" s="4">
        <v>3000</v>
      </c>
      <c r="D289" s="5">
        <v>4750</v>
      </c>
      <c r="E289" s="5">
        <v>2800</v>
      </c>
      <c r="F289" s="5">
        <v>2500</v>
      </c>
    </row>
    <row r="290" spans="1:6" x14ac:dyDescent="0.25">
      <c r="A290" s="3" t="s">
        <v>523</v>
      </c>
      <c r="B290" s="3" t="s">
        <v>524</v>
      </c>
      <c r="C290" s="4"/>
      <c r="D290" s="5">
        <v>0</v>
      </c>
      <c r="E290" s="5">
        <v>1700</v>
      </c>
      <c r="F290" s="5">
        <v>2000</v>
      </c>
    </row>
    <row r="291" spans="1:6" x14ac:dyDescent="0.25">
      <c r="A291" s="3" t="s">
        <v>525</v>
      </c>
      <c r="B291" s="3" t="s">
        <v>526</v>
      </c>
      <c r="C291" s="4">
        <v>500</v>
      </c>
      <c r="D291" s="5">
        <v>1300</v>
      </c>
      <c r="E291" s="5">
        <v>1300</v>
      </c>
      <c r="F291" s="5">
        <v>1300</v>
      </c>
    </row>
    <row r="292" spans="1:6" x14ac:dyDescent="0.25">
      <c r="A292" s="3" t="s">
        <v>527</v>
      </c>
      <c r="B292" s="3" t="s">
        <v>528</v>
      </c>
      <c r="C292" s="4">
        <v>100</v>
      </c>
      <c r="D292" s="5">
        <v>300</v>
      </c>
      <c r="E292" s="5">
        <v>300</v>
      </c>
      <c r="F292" s="5">
        <v>300</v>
      </c>
    </row>
    <row r="293" spans="1:6" x14ac:dyDescent="0.25">
      <c r="A293" s="3" t="s">
        <v>529</v>
      </c>
      <c r="B293" s="3" t="s">
        <v>530</v>
      </c>
      <c r="C293" s="4">
        <v>100</v>
      </c>
      <c r="D293" s="5">
        <v>300</v>
      </c>
      <c r="E293" s="5">
        <v>250</v>
      </c>
      <c r="F293" s="5">
        <v>250</v>
      </c>
    </row>
    <row r="294" spans="1:6" x14ac:dyDescent="0.25">
      <c r="A294" s="3" t="s">
        <v>531</v>
      </c>
      <c r="B294" s="3" t="s">
        <v>532</v>
      </c>
      <c r="C294" s="4">
        <v>3000</v>
      </c>
      <c r="D294" s="5">
        <v>2500</v>
      </c>
      <c r="E294" s="5">
        <v>2000</v>
      </c>
      <c r="F294" s="5">
        <v>2250</v>
      </c>
    </row>
    <row r="295" spans="1:6" x14ac:dyDescent="0.25">
      <c r="A295" s="3" t="s">
        <v>533</v>
      </c>
      <c r="B295" s="3" t="s">
        <v>534</v>
      </c>
      <c r="C295" s="4">
        <v>3000</v>
      </c>
      <c r="D295" s="5">
        <v>2950</v>
      </c>
      <c r="E295" s="5">
        <v>2950</v>
      </c>
      <c r="F295" s="5">
        <v>2950</v>
      </c>
    </row>
    <row r="296" spans="1:6" x14ac:dyDescent="0.25">
      <c r="A296" s="3" t="s">
        <v>535</v>
      </c>
      <c r="B296" s="3" t="s">
        <v>536</v>
      </c>
      <c r="C296" s="4">
        <v>500</v>
      </c>
      <c r="D296" s="5">
        <v>2350</v>
      </c>
      <c r="E296" s="5">
        <v>2350</v>
      </c>
      <c r="F296" s="5">
        <v>2200</v>
      </c>
    </row>
    <row r="297" spans="1:6" x14ac:dyDescent="0.25">
      <c r="A297" s="31" t="s">
        <v>537</v>
      </c>
      <c r="B297" s="31" t="s">
        <v>538</v>
      </c>
      <c r="C297" s="32"/>
      <c r="D297" s="33">
        <v>0</v>
      </c>
      <c r="E297" s="33">
        <v>0</v>
      </c>
      <c r="F297" s="33">
        <v>0</v>
      </c>
    </row>
    <row r="298" spans="1:6" x14ac:dyDescent="0.25">
      <c r="A298" s="3" t="s">
        <v>539</v>
      </c>
      <c r="B298" s="3" t="s">
        <v>540</v>
      </c>
      <c r="C298" s="4">
        <v>50000</v>
      </c>
      <c r="D298" s="5">
        <v>50000</v>
      </c>
      <c r="E298" s="5">
        <v>50000</v>
      </c>
      <c r="F298" s="5">
        <v>45000</v>
      </c>
    </row>
    <row r="299" spans="1:6" x14ac:dyDescent="0.25">
      <c r="A299" s="3" t="s">
        <v>541</v>
      </c>
      <c r="B299" s="3" t="s">
        <v>542</v>
      </c>
      <c r="C299" s="4">
        <v>2000</v>
      </c>
      <c r="D299" s="5">
        <v>11500</v>
      </c>
      <c r="E299" s="5">
        <v>11500</v>
      </c>
      <c r="F299" s="5">
        <v>11500</v>
      </c>
    </row>
    <row r="300" spans="1:6" x14ac:dyDescent="0.25">
      <c r="A300" s="3" t="s">
        <v>543</v>
      </c>
      <c r="B300" s="3" t="s">
        <v>544</v>
      </c>
      <c r="C300" s="4">
        <v>10000</v>
      </c>
      <c r="D300" s="5">
        <v>12000</v>
      </c>
      <c r="E300" s="5">
        <v>18000</v>
      </c>
      <c r="F300" s="5">
        <v>20000</v>
      </c>
    </row>
    <row r="301" spans="1:6" x14ac:dyDescent="0.25">
      <c r="A301" s="3" t="s">
        <v>545</v>
      </c>
      <c r="B301" s="3" t="s">
        <v>546</v>
      </c>
      <c r="C301" s="4">
        <v>1100</v>
      </c>
      <c r="D301" s="5">
        <v>1100</v>
      </c>
      <c r="E301" s="5">
        <v>1050</v>
      </c>
      <c r="F301" s="5">
        <v>1200</v>
      </c>
    </row>
    <row r="302" spans="1:6" x14ac:dyDescent="0.25">
      <c r="A302" s="3" t="s">
        <v>547</v>
      </c>
      <c r="B302" s="3" t="s">
        <v>548</v>
      </c>
      <c r="C302" s="4">
        <v>3000</v>
      </c>
      <c r="D302" s="5">
        <v>3300</v>
      </c>
      <c r="E302" s="5">
        <v>3300</v>
      </c>
      <c r="F302" s="5">
        <v>3000</v>
      </c>
    </row>
    <row r="303" spans="1:6" x14ac:dyDescent="0.25">
      <c r="A303" s="3" t="s">
        <v>549</v>
      </c>
      <c r="B303" s="3" t="s">
        <v>550</v>
      </c>
      <c r="C303" s="4">
        <v>100</v>
      </c>
      <c r="D303" s="5">
        <v>400</v>
      </c>
      <c r="E303" s="5">
        <v>300</v>
      </c>
      <c r="F303" s="5">
        <v>350</v>
      </c>
    </row>
    <row r="304" spans="1:6" x14ac:dyDescent="0.25">
      <c r="A304" s="3" t="s">
        <v>551</v>
      </c>
      <c r="B304" s="3" t="s">
        <v>552</v>
      </c>
      <c r="C304" s="4">
        <v>45000</v>
      </c>
      <c r="D304" s="5">
        <v>60000</v>
      </c>
      <c r="E304" s="5">
        <v>65000</v>
      </c>
      <c r="F304" s="5">
        <v>70000</v>
      </c>
    </row>
    <row r="305" spans="1:6" x14ac:dyDescent="0.25">
      <c r="A305" s="31" t="s">
        <v>553</v>
      </c>
      <c r="B305" s="31" t="s">
        <v>554</v>
      </c>
      <c r="C305" s="32"/>
      <c r="D305" s="33">
        <v>0</v>
      </c>
      <c r="E305" s="33">
        <v>0</v>
      </c>
      <c r="F305" s="33">
        <v>0</v>
      </c>
    </row>
    <row r="306" spans="1:6" x14ac:dyDescent="0.25">
      <c r="A306" s="3" t="s">
        <v>555</v>
      </c>
      <c r="B306" s="3" t="s">
        <v>556</v>
      </c>
      <c r="C306" s="4">
        <v>75000</v>
      </c>
      <c r="D306" s="5">
        <v>88000</v>
      </c>
      <c r="E306" s="5">
        <v>87500</v>
      </c>
      <c r="F306" s="5">
        <v>94500</v>
      </c>
    </row>
    <row r="307" spans="1:6" x14ac:dyDescent="0.25">
      <c r="A307" s="3" t="s">
        <v>557</v>
      </c>
      <c r="B307" s="3" t="s">
        <v>558</v>
      </c>
      <c r="C307" s="4">
        <v>32000</v>
      </c>
      <c r="D307" s="5">
        <v>23500</v>
      </c>
      <c r="E307" s="5">
        <v>23500</v>
      </c>
      <c r="F307" s="5">
        <v>25000</v>
      </c>
    </row>
    <row r="308" spans="1:6" x14ac:dyDescent="0.25">
      <c r="A308" s="3" t="s">
        <v>559</v>
      </c>
      <c r="B308" s="3" t="s">
        <v>560</v>
      </c>
      <c r="C308" s="4">
        <v>8000</v>
      </c>
      <c r="D308" s="5">
        <v>5350</v>
      </c>
      <c r="E308" s="5">
        <v>5000</v>
      </c>
      <c r="F308" s="5">
        <v>4750</v>
      </c>
    </row>
    <row r="309" spans="1:6" x14ac:dyDescent="0.25">
      <c r="A309" s="3" t="s">
        <v>561</v>
      </c>
      <c r="B309" s="3" t="s">
        <v>562</v>
      </c>
      <c r="C309" s="4">
        <v>2000</v>
      </c>
      <c r="D309" s="5">
        <v>500</v>
      </c>
      <c r="E309" s="5">
        <v>400</v>
      </c>
      <c r="F309" s="5">
        <v>700</v>
      </c>
    </row>
    <row r="310" spans="1:6" x14ac:dyDescent="0.25">
      <c r="A310" s="31" t="s">
        <v>563</v>
      </c>
      <c r="B310" s="31" t="s">
        <v>564</v>
      </c>
      <c r="C310" s="32"/>
      <c r="D310" s="33">
        <v>0</v>
      </c>
      <c r="E310" s="33">
        <v>0</v>
      </c>
      <c r="F310" s="33">
        <v>0</v>
      </c>
    </row>
    <row r="311" spans="1:6" x14ac:dyDescent="0.25">
      <c r="A311" s="3" t="s">
        <v>565</v>
      </c>
      <c r="B311" s="3" t="s">
        <v>566</v>
      </c>
      <c r="C311" s="4">
        <v>241595</v>
      </c>
      <c r="D311" s="5">
        <v>269502</v>
      </c>
      <c r="E311" s="5">
        <v>239705</v>
      </c>
      <c r="F311" s="5">
        <v>227911</v>
      </c>
    </row>
    <row r="312" spans="1:6" x14ac:dyDescent="0.25">
      <c r="A312" s="3" t="s">
        <v>567</v>
      </c>
      <c r="B312" s="3" t="s">
        <v>568</v>
      </c>
      <c r="C312" s="4">
        <v>15000</v>
      </c>
      <c r="D312" s="5">
        <v>20000</v>
      </c>
      <c r="E312" s="5">
        <v>20000</v>
      </c>
      <c r="F312" s="5">
        <v>15000</v>
      </c>
    </row>
    <row r="313" spans="1:6" x14ac:dyDescent="0.25">
      <c r="A313" s="3" t="s">
        <v>569</v>
      </c>
      <c r="B313" s="3" t="s">
        <v>570</v>
      </c>
      <c r="C313" s="4">
        <v>15000</v>
      </c>
      <c r="D313" s="5">
        <v>20000</v>
      </c>
      <c r="E313" s="5">
        <v>21000</v>
      </c>
      <c r="F313" s="5">
        <v>21000</v>
      </c>
    </row>
    <row r="314" spans="1:6" x14ac:dyDescent="0.25">
      <c r="A314" s="3" t="s">
        <v>571</v>
      </c>
      <c r="B314" s="3" t="s">
        <v>572</v>
      </c>
      <c r="C314" s="4">
        <v>0</v>
      </c>
      <c r="D314" s="5">
        <v>15000</v>
      </c>
      <c r="E314" s="6">
        <v>0</v>
      </c>
      <c r="F314" s="6">
        <v>0</v>
      </c>
    </row>
    <row r="315" spans="1:6" x14ac:dyDescent="0.25">
      <c r="A315" s="3" t="s">
        <v>573</v>
      </c>
      <c r="B315" s="3" t="s">
        <v>574</v>
      </c>
      <c r="C315" s="4">
        <v>15000</v>
      </c>
      <c r="D315" s="5">
        <v>23000</v>
      </c>
      <c r="E315" s="5">
        <v>25000</v>
      </c>
      <c r="F315" s="5">
        <v>161421.14000000001</v>
      </c>
    </row>
    <row r="316" spans="1:6" x14ac:dyDescent="0.25">
      <c r="A316" s="3" t="s">
        <v>575</v>
      </c>
      <c r="B316" s="3" t="s">
        <v>576</v>
      </c>
      <c r="C316" s="4">
        <v>10000</v>
      </c>
      <c r="D316" s="5">
        <v>25000</v>
      </c>
      <c r="E316" s="5">
        <v>0</v>
      </c>
      <c r="F316" s="5">
        <v>0</v>
      </c>
    </row>
    <row r="317" spans="1:6" x14ac:dyDescent="0.25">
      <c r="A317" s="3" t="s">
        <v>577</v>
      </c>
      <c r="B317" s="3" t="s">
        <v>578</v>
      </c>
      <c r="C317" s="4">
        <v>1500</v>
      </c>
      <c r="D317" s="5">
        <v>2500</v>
      </c>
      <c r="E317" s="5">
        <v>2500</v>
      </c>
      <c r="F317" s="5">
        <v>2000</v>
      </c>
    </row>
    <row r="318" spans="1:6" x14ac:dyDescent="0.25">
      <c r="A318" s="3" t="s">
        <v>579</v>
      </c>
      <c r="B318" s="3" t="s">
        <v>580</v>
      </c>
      <c r="C318" s="4">
        <v>20000</v>
      </c>
      <c r="D318" s="5">
        <v>55000</v>
      </c>
      <c r="E318" s="5">
        <v>0</v>
      </c>
      <c r="F318" s="5">
        <v>60000</v>
      </c>
    </row>
    <row r="319" spans="1:6" x14ac:dyDescent="0.25">
      <c r="A319" s="3" t="s">
        <v>581</v>
      </c>
      <c r="B319" s="3" t="s">
        <v>582</v>
      </c>
      <c r="C319" s="4">
        <v>1600</v>
      </c>
      <c r="D319" s="5">
        <v>1600</v>
      </c>
      <c r="E319" s="5">
        <v>1200</v>
      </c>
      <c r="F319" s="5">
        <v>2000</v>
      </c>
    </row>
    <row r="320" spans="1:6" x14ac:dyDescent="0.25">
      <c r="A320" s="3"/>
      <c r="B320" s="3"/>
      <c r="C320" s="4"/>
      <c r="D320" s="5"/>
      <c r="E320" s="5"/>
      <c r="F320" s="5"/>
    </row>
    <row r="321" spans="1:6" x14ac:dyDescent="0.25">
      <c r="A321" s="3" t="s">
        <v>583</v>
      </c>
      <c r="B321" s="3" t="s">
        <v>419</v>
      </c>
      <c r="C321" s="4">
        <v>67682</v>
      </c>
      <c r="D321" s="5">
        <v>59000</v>
      </c>
      <c r="E321" s="5">
        <v>61300</v>
      </c>
      <c r="F321" s="5">
        <v>20000</v>
      </c>
    </row>
    <row r="322" spans="1:6" x14ac:dyDescent="0.25">
      <c r="A322" s="3" t="s">
        <v>584</v>
      </c>
      <c r="B322" s="3" t="s">
        <v>425</v>
      </c>
      <c r="C322" s="4">
        <f>C287*0.062+C311*0.062</f>
        <v>19007.525999999998</v>
      </c>
      <c r="D322" s="5">
        <v>21107</v>
      </c>
      <c r="E322" s="5">
        <v>18475</v>
      </c>
      <c r="F322" s="5">
        <v>21446</v>
      </c>
    </row>
    <row r="323" spans="1:6" x14ac:dyDescent="0.25">
      <c r="A323" s="3" t="s">
        <v>585</v>
      </c>
      <c r="B323" s="3" t="s">
        <v>427</v>
      </c>
      <c r="C323" s="4">
        <f>C287*0.0145+C311*0.0145</f>
        <v>4445.3085000000001</v>
      </c>
      <c r="D323" s="5">
        <v>4782</v>
      </c>
      <c r="E323" s="5">
        <v>4321</v>
      </c>
      <c r="F323" s="5">
        <v>4065</v>
      </c>
    </row>
    <row r="324" spans="1:6" x14ac:dyDescent="0.25">
      <c r="A324" s="3" t="s">
        <v>586</v>
      </c>
      <c r="B324" s="3" t="s">
        <v>429</v>
      </c>
      <c r="C324" s="4">
        <v>18300</v>
      </c>
      <c r="D324" s="5">
        <v>18300</v>
      </c>
      <c r="E324" s="5">
        <v>18300</v>
      </c>
      <c r="F324" s="5">
        <v>18000</v>
      </c>
    </row>
    <row r="325" spans="1:6" x14ac:dyDescent="0.25">
      <c r="A325" s="3" t="s">
        <v>587</v>
      </c>
      <c r="B325" s="3" t="s">
        <v>433</v>
      </c>
      <c r="C325" s="4">
        <v>750</v>
      </c>
      <c r="D325" s="5">
        <v>750</v>
      </c>
      <c r="E325" s="5">
        <v>750</v>
      </c>
      <c r="F325" s="5">
        <v>750</v>
      </c>
    </row>
    <row r="326" spans="1:6" x14ac:dyDescent="0.25">
      <c r="A326" s="3"/>
      <c r="B326" s="3"/>
      <c r="C326" s="4"/>
      <c r="D326" s="5"/>
      <c r="E326" s="5"/>
      <c r="F326" s="5"/>
    </row>
    <row r="327" spans="1:6" x14ac:dyDescent="0.25">
      <c r="A327" s="3" t="s">
        <v>588</v>
      </c>
      <c r="B327" s="3" t="s">
        <v>492</v>
      </c>
      <c r="C327" s="4">
        <v>225000</v>
      </c>
      <c r="D327" s="5">
        <v>252000</v>
      </c>
      <c r="E327" s="5">
        <v>240000</v>
      </c>
      <c r="F327" s="5">
        <v>125000</v>
      </c>
    </row>
    <row r="328" spans="1:6" x14ac:dyDescent="0.25">
      <c r="A328" s="3" t="s">
        <v>589</v>
      </c>
      <c r="B328" s="3" t="s">
        <v>436</v>
      </c>
      <c r="C328" s="4">
        <v>8500</v>
      </c>
      <c r="D328" s="5">
        <v>8500</v>
      </c>
      <c r="E328" s="5">
        <v>13000</v>
      </c>
      <c r="F328" s="5">
        <v>10000</v>
      </c>
    </row>
    <row r="329" spans="1:6" x14ac:dyDescent="0.25">
      <c r="A329" s="3"/>
      <c r="B329" s="3"/>
      <c r="C329" s="4"/>
      <c r="D329" s="5"/>
      <c r="E329" s="5"/>
      <c r="F329" s="5"/>
    </row>
    <row r="330" spans="1:6" x14ac:dyDescent="0.25">
      <c r="A330" s="31" t="s">
        <v>590</v>
      </c>
      <c r="B330" s="31" t="s">
        <v>439</v>
      </c>
      <c r="C330" s="32"/>
      <c r="D330" s="33">
        <v>0</v>
      </c>
      <c r="E330" s="33">
        <v>0</v>
      </c>
      <c r="F330" s="33">
        <v>0</v>
      </c>
    </row>
    <row r="331" spans="1:6" x14ac:dyDescent="0.25">
      <c r="A331" s="3" t="s">
        <v>591</v>
      </c>
      <c r="B331" s="3" t="s">
        <v>441</v>
      </c>
      <c r="C331" s="4">
        <v>356218</v>
      </c>
      <c r="D331" s="5">
        <v>339764</v>
      </c>
      <c r="E331" s="5">
        <v>276310</v>
      </c>
      <c r="F331" s="5">
        <v>333167</v>
      </c>
    </row>
    <row r="332" spans="1:6" x14ac:dyDescent="0.25">
      <c r="A332" s="3" t="s">
        <v>592</v>
      </c>
      <c r="B332" s="3" t="s">
        <v>443</v>
      </c>
      <c r="C332" s="4">
        <v>123310</v>
      </c>
      <c r="D332" s="5">
        <v>116712</v>
      </c>
      <c r="E332" s="5">
        <v>120145</v>
      </c>
      <c r="F332" s="5">
        <v>123093</v>
      </c>
    </row>
    <row r="333" spans="1:6" x14ac:dyDescent="0.25">
      <c r="A333" s="31" t="s">
        <v>593</v>
      </c>
      <c r="B333" s="31" t="s">
        <v>449</v>
      </c>
      <c r="C333" s="32"/>
      <c r="D333" s="33">
        <v>0</v>
      </c>
      <c r="E333" s="33">
        <v>0</v>
      </c>
      <c r="F333" s="33">
        <v>0</v>
      </c>
    </row>
    <row r="334" spans="1:6" x14ac:dyDescent="0.25">
      <c r="A334" s="3" t="s">
        <v>594</v>
      </c>
      <c r="B334" s="3" t="s">
        <v>595</v>
      </c>
      <c r="C334" s="4">
        <v>0</v>
      </c>
      <c r="D334" s="5">
        <v>26000</v>
      </c>
      <c r="E334" s="5">
        <v>26000</v>
      </c>
      <c r="F334" s="5">
        <v>26000</v>
      </c>
    </row>
    <row r="335" spans="1:6" x14ac:dyDescent="0.25">
      <c r="A335" s="3" t="s">
        <v>596</v>
      </c>
      <c r="B335" s="3" t="s">
        <v>597</v>
      </c>
      <c r="C335" s="4">
        <v>0</v>
      </c>
      <c r="D335" s="5">
        <v>7760</v>
      </c>
      <c r="E335" s="5">
        <v>8885</v>
      </c>
      <c r="F335" s="5">
        <v>9101</v>
      </c>
    </row>
    <row r="336" spans="1:6" x14ac:dyDescent="0.25">
      <c r="A336" s="31" t="s">
        <v>598</v>
      </c>
      <c r="B336" s="31" t="s">
        <v>599</v>
      </c>
      <c r="C336" s="32"/>
      <c r="D336" s="33">
        <v>0</v>
      </c>
      <c r="E336" s="33">
        <v>0</v>
      </c>
      <c r="F336" s="33">
        <v>0</v>
      </c>
    </row>
    <row r="337" spans="1:6" x14ac:dyDescent="0.25">
      <c r="A337" s="3" t="s">
        <v>600</v>
      </c>
      <c r="B337" s="3" t="s">
        <v>601</v>
      </c>
      <c r="C337" s="34">
        <v>290000</v>
      </c>
      <c r="D337" s="6"/>
      <c r="E337" s="6"/>
      <c r="F337" s="6"/>
    </row>
    <row r="338" spans="1:6" x14ac:dyDescent="0.25">
      <c r="A338" s="3" t="s">
        <v>602</v>
      </c>
      <c r="B338" s="3" t="s">
        <v>603</v>
      </c>
      <c r="C338" s="34">
        <v>102428</v>
      </c>
      <c r="D338" s="5">
        <v>0</v>
      </c>
      <c r="E338" s="5">
        <v>58000</v>
      </c>
      <c r="F338" s="5">
        <v>0</v>
      </c>
    </row>
    <row r="339" spans="1:6" x14ac:dyDescent="0.25">
      <c r="A339" s="3" t="s">
        <v>604</v>
      </c>
      <c r="B339" s="3" t="s">
        <v>497</v>
      </c>
      <c r="C339" s="34">
        <v>75000</v>
      </c>
      <c r="D339" s="5"/>
      <c r="E339" s="5"/>
      <c r="F339" s="5"/>
    </row>
    <row r="340" spans="1:6" x14ac:dyDescent="0.25">
      <c r="A340" s="35" t="s">
        <v>74</v>
      </c>
      <c r="B340" s="35" t="s">
        <v>605</v>
      </c>
      <c r="C340" s="36">
        <f>SUM(C280:C339)</f>
        <v>2009799.0044999998</v>
      </c>
      <c r="D340" s="37">
        <f>SUM(D280:D339)</f>
        <v>1718369</v>
      </c>
      <c r="E340" s="37">
        <f>SUM(E280:E339)</f>
        <v>1657562</v>
      </c>
      <c r="F340" s="37">
        <f>SUM(F280:F339)</f>
        <v>1658629.1400000001</v>
      </c>
    </row>
    <row r="341" spans="1:6" x14ac:dyDescent="0.25">
      <c r="A341" t="s">
        <v>76</v>
      </c>
      <c r="C341" s="10"/>
    </row>
    <row r="342" spans="1:6" x14ac:dyDescent="0.25">
      <c r="A342" s="3" t="s">
        <v>606</v>
      </c>
      <c r="B342" s="3" t="s">
        <v>607</v>
      </c>
      <c r="C342" s="4">
        <v>2063223</v>
      </c>
      <c r="D342" s="5">
        <v>1775583</v>
      </c>
      <c r="E342" s="5">
        <v>1727524</v>
      </c>
      <c r="F342" s="5">
        <v>1476083</v>
      </c>
    </row>
    <row r="343" spans="1:6" x14ac:dyDescent="0.25">
      <c r="A343" s="3" t="s">
        <v>608</v>
      </c>
      <c r="B343" s="3" t="s">
        <v>609</v>
      </c>
      <c r="C343" s="4">
        <v>25000</v>
      </c>
      <c r="D343" s="5">
        <v>14000</v>
      </c>
      <c r="E343" s="5">
        <v>11100</v>
      </c>
      <c r="F343" s="5">
        <v>7900</v>
      </c>
    </row>
    <row r="344" spans="1:6" x14ac:dyDescent="0.25">
      <c r="A344" s="38" t="s">
        <v>74</v>
      </c>
      <c r="B344" s="38" t="s">
        <v>610</v>
      </c>
      <c r="C344" s="39">
        <f>SUM(C342:C343)</f>
        <v>2088223</v>
      </c>
      <c r="D344" s="40">
        <f>SUM(D342:D343)</f>
        <v>1789583</v>
      </c>
      <c r="E344" s="40">
        <f>SUM(E342:E343)</f>
        <v>1738624</v>
      </c>
      <c r="F344" s="40">
        <f>SUM(F342:F343)</f>
        <v>1483983</v>
      </c>
    </row>
    <row r="345" spans="1:6" x14ac:dyDescent="0.25">
      <c r="A345" t="s">
        <v>76</v>
      </c>
      <c r="C345" s="10"/>
    </row>
    <row r="346" spans="1:6" x14ac:dyDescent="0.25">
      <c r="A346" s="3" t="s">
        <v>611</v>
      </c>
      <c r="B346" s="3" t="s">
        <v>507</v>
      </c>
      <c r="C346" s="4"/>
      <c r="D346" s="5">
        <v>2000</v>
      </c>
      <c r="E346" s="5">
        <v>3100</v>
      </c>
      <c r="F346" s="5">
        <v>0</v>
      </c>
    </row>
    <row r="347" spans="1:6" x14ac:dyDescent="0.25">
      <c r="A347" s="3" t="s">
        <v>612</v>
      </c>
      <c r="B347" s="3" t="s">
        <v>509</v>
      </c>
      <c r="C347" s="4">
        <v>10000</v>
      </c>
      <c r="D347" s="5">
        <v>2000</v>
      </c>
      <c r="E347" s="5">
        <v>2000</v>
      </c>
      <c r="F347" s="5">
        <v>3500</v>
      </c>
    </row>
    <row r="348" spans="1:6" x14ac:dyDescent="0.25">
      <c r="A348" s="3" t="s">
        <v>613</v>
      </c>
      <c r="B348" s="3" t="s">
        <v>614</v>
      </c>
      <c r="C348" s="4"/>
      <c r="D348" s="6">
        <v>0</v>
      </c>
      <c r="E348" s="6">
        <v>0</v>
      </c>
      <c r="F348" s="6">
        <v>0</v>
      </c>
    </row>
    <row r="349" spans="1:6" x14ac:dyDescent="0.25">
      <c r="A349" s="3" t="s">
        <v>615</v>
      </c>
      <c r="B349" s="3" t="s">
        <v>616</v>
      </c>
      <c r="C349" s="4">
        <v>15000</v>
      </c>
      <c r="D349" s="5">
        <v>2000</v>
      </c>
      <c r="E349" s="5">
        <v>2500</v>
      </c>
      <c r="F349" s="5">
        <v>8000</v>
      </c>
    </row>
    <row r="350" spans="1:6" x14ac:dyDescent="0.25">
      <c r="A350" s="3" t="s">
        <v>617</v>
      </c>
      <c r="B350" s="3" t="s">
        <v>618</v>
      </c>
      <c r="C350" s="4">
        <v>15000</v>
      </c>
      <c r="D350" s="5">
        <v>15000</v>
      </c>
      <c r="E350" s="5">
        <v>10000</v>
      </c>
      <c r="F350" s="5">
        <v>5000</v>
      </c>
    </row>
    <row r="351" spans="1:6" x14ac:dyDescent="0.25">
      <c r="A351" s="3" t="s">
        <v>619</v>
      </c>
      <c r="B351" s="3" t="s">
        <v>620</v>
      </c>
      <c r="C351" s="4">
        <v>16200</v>
      </c>
      <c r="D351" s="5">
        <v>16200</v>
      </c>
      <c r="E351" s="5">
        <v>17000</v>
      </c>
      <c r="F351" s="5">
        <v>0</v>
      </c>
    </row>
    <row r="352" spans="1:6" x14ac:dyDescent="0.25">
      <c r="A352" s="3" t="s">
        <v>621</v>
      </c>
      <c r="B352" s="3" t="s">
        <v>622</v>
      </c>
      <c r="C352" s="4"/>
      <c r="D352" s="5">
        <v>0</v>
      </c>
      <c r="E352" s="5">
        <v>500</v>
      </c>
      <c r="F352" s="5">
        <v>0</v>
      </c>
    </row>
    <row r="353" spans="1:6" x14ac:dyDescent="0.25">
      <c r="A353" s="3" t="s">
        <v>623</v>
      </c>
      <c r="B353" s="14" t="s">
        <v>624</v>
      </c>
      <c r="C353" s="15">
        <v>258628.51</v>
      </c>
      <c r="D353" s="5">
        <v>10000</v>
      </c>
      <c r="E353" s="5">
        <v>5000</v>
      </c>
      <c r="F353" s="5">
        <v>58834</v>
      </c>
    </row>
    <row r="354" spans="1:6" x14ac:dyDescent="0.25">
      <c r="A354" s="41" t="s">
        <v>625</v>
      </c>
      <c r="B354" s="41" t="s">
        <v>626</v>
      </c>
      <c r="C354" s="42"/>
      <c r="D354" s="43">
        <v>0</v>
      </c>
      <c r="E354" s="43">
        <v>0</v>
      </c>
      <c r="F354" s="43">
        <v>0</v>
      </c>
    </row>
    <row r="355" spans="1:6" x14ac:dyDescent="0.25">
      <c r="A355" s="3" t="s">
        <v>627</v>
      </c>
      <c r="B355" s="3" t="s">
        <v>628</v>
      </c>
      <c r="C355" s="4">
        <v>27846.95</v>
      </c>
      <c r="D355" s="5">
        <v>61335</v>
      </c>
      <c r="E355" s="5">
        <v>47409</v>
      </c>
      <c r="F355" s="5">
        <v>39743</v>
      </c>
    </row>
    <row r="356" spans="1:6" x14ac:dyDescent="0.25">
      <c r="A356" s="3" t="s">
        <v>629</v>
      </c>
      <c r="B356" s="3" t="s">
        <v>630</v>
      </c>
      <c r="C356" s="4">
        <v>6500</v>
      </c>
      <c r="D356" s="5">
        <v>6500</v>
      </c>
      <c r="E356" s="5">
        <v>6500</v>
      </c>
      <c r="F356" s="5">
        <v>0</v>
      </c>
    </row>
    <row r="357" spans="1:6" x14ac:dyDescent="0.25">
      <c r="A357" s="3" t="s">
        <v>631</v>
      </c>
      <c r="B357" s="3" t="s">
        <v>632</v>
      </c>
      <c r="C357" s="4">
        <v>10000</v>
      </c>
      <c r="D357" s="5">
        <v>10000</v>
      </c>
      <c r="E357" s="5">
        <v>6200</v>
      </c>
      <c r="F357" s="5">
        <v>5000</v>
      </c>
    </row>
    <row r="358" spans="1:6" x14ac:dyDescent="0.25">
      <c r="A358" s="3" t="s">
        <v>633</v>
      </c>
      <c r="B358" s="3" t="s">
        <v>634</v>
      </c>
      <c r="C358" s="4">
        <v>55000</v>
      </c>
      <c r="D358" s="5">
        <v>43500</v>
      </c>
      <c r="E358" s="5">
        <v>42000</v>
      </c>
      <c r="F358" s="5">
        <v>240000</v>
      </c>
    </row>
    <row r="359" spans="1:6" x14ac:dyDescent="0.25">
      <c r="A359" s="3" t="s">
        <v>635</v>
      </c>
      <c r="B359" s="3" t="s">
        <v>86</v>
      </c>
      <c r="C359" s="4"/>
      <c r="D359" s="5">
        <v>0</v>
      </c>
      <c r="E359" s="5">
        <v>1500</v>
      </c>
      <c r="F359" s="5">
        <v>0</v>
      </c>
    </row>
    <row r="360" spans="1:6" x14ac:dyDescent="0.25">
      <c r="A360" s="3" t="s">
        <v>636</v>
      </c>
      <c r="B360" s="3" t="s">
        <v>637</v>
      </c>
      <c r="C360" s="4">
        <v>2600</v>
      </c>
      <c r="D360" s="5">
        <v>2600</v>
      </c>
      <c r="E360" s="6">
        <v>0</v>
      </c>
      <c r="F360" s="6">
        <v>0</v>
      </c>
    </row>
    <row r="361" spans="1:6" x14ac:dyDescent="0.25">
      <c r="A361" s="41" t="s">
        <v>638</v>
      </c>
      <c r="B361" s="41" t="s">
        <v>639</v>
      </c>
      <c r="C361" s="42"/>
      <c r="D361" s="43">
        <v>0</v>
      </c>
      <c r="E361" s="43">
        <v>0</v>
      </c>
      <c r="F361" s="43">
        <v>0</v>
      </c>
    </row>
    <row r="362" spans="1:6" x14ac:dyDescent="0.25">
      <c r="A362" s="3" t="s">
        <v>640</v>
      </c>
      <c r="B362" s="3" t="s">
        <v>641</v>
      </c>
      <c r="C362" s="4">
        <v>24500</v>
      </c>
      <c r="D362" s="5">
        <v>24500</v>
      </c>
      <c r="E362" s="5">
        <v>2500</v>
      </c>
      <c r="F362" s="5">
        <v>3000</v>
      </c>
    </row>
    <row r="363" spans="1:6" x14ac:dyDescent="0.25">
      <c r="A363" s="3" t="s">
        <v>642</v>
      </c>
      <c r="B363" s="3" t="s">
        <v>643</v>
      </c>
      <c r="C363" s="4">
        <v>795000</v>
      </c>
      <c r="D363" s="5">
        <v>762000</v>
      </c>
      <c r="E363" s="5">
        <v>757000</v>
      </c>
      <c r="F363" s="5">
        <v>660000</v>
      </c>
    </row>
    <row r="364" spans="1:6" x14ac:dyDescent="0.25">
      <c r="A364" s="3" t="s">
        <v>644</v>
      </c>
      <c r="B364" s="3" t="s">
        <v>645</v>
      </c>
      <c r="C364" s="4">
        <v>65000</v>
      </c>
      <c r="D364" s="5">
        <v>62000</v>
      </c>
      <c r="E364" s="5">
        <v>60000</v>
      </c>
      <c r="F364" s="5">
        <v>72000</v>
      </c>
    </row>
    <row r="365" spans="1:6" x14ac:dyDescent="0.25">
      <c r="A365" s="3"/>
      <c r="B365" s="3"/>
      <c r="C365" s="4"/>
      <c r="D365" s="5"/>
      <c r="E365" s="5"/>
      <c r="F365" s="5"/>
    </row>
    <row r="366" spans="1:6" x14ac:dyDescent="0.25">
      <c r="A366" s="3" t="s">
        <v>646</v>
      </c>
      <c r="B366" s="3" t="s">
        <v>647</v>
      </c>
      <c r="C366" s="4">
        <v>19560</v>
      </c>
      <c r="D366" s="5">
        <v>19350</v>
      </c>
      <c r="E366" s="5">
        <v>19000</v>
      </c>
      <c r="F366" s="5">
        <v>2500</v>
      </c>
    </row>
    <row r="367" spans="1:6" x14ac:dyDescent="0.25">
      <c r="A367" s="3" t="s">
        <v>648</v>
      </c>
      <c r="B367" s="3" t="s">
        <v>425</v>
      </c>
      <c r="C367" s="4">
        <f>C355*0.062+C362*0.062</f>
        <v>3245.5109000000002</v>
      </c>
      <c r="D367" s="5">
        <v>5011</v>
      </c>
      <c r="E367" s="5">
        <v>3094</v>
      </c>
      <c r="F367" s="5">
        <v>230</v>
      </c>
    </row>
    <row r="368" spans="1:6" x14ac:dyDescent="0.25">
      <c r="A368" s="3" t="s">
        <v>649</v>
      </c>
      <c r="B368" s="3" t="s">
        <v>427</v>
      </c>
      <c r="C368" s="4">
        <f>C355*0.0145+C362*0.0145</f>
        <v>759.03077499999995</v>
      </c>
      <c r="D368" s="5">
        <v>1172</v>
      </c>
      <c r="E368" s="5">
        <v>724</v>
      </c>
      <c r="F368" s="5">
        <v>44</v>
      </c>
    </row>
    <row r="369" spans="1:6" x14ac:dyDescent="0.25">
      <c r="A369" s="3" t="s">
        <v>650</v>
      </c>
      <c r="B369" s="3" t="s">
        <v>488</v>
      </c>
      <c r="C369" s="4">
        <v>1700</v>
      </c>
      <c r="D369" s="5">
        <v>1700</v>
      </c>
      <c r="E369" s="5">
        <v>1630</v>
      </c>
      <c r="F369" s="5">
        <v>96</v>
      </c>
    </row>
    <row r="370" spans="1:6" x14ac:dyDescent="0.25">
      <c r="A370" s="3" t="s">
        <v>651</v>
      </c>
      <c r="B370" s="3" t="s">
        <v>431</v>
      </c>
      <c r="C370" s="4">
        <v>2911</v>
      </c>
      <c r="D370" s="5">
        <v>2911</v>
      </c>
      <c r="E370" s="5">
        <v>2631</v>
      </c>
      <c r="F370" s="5">
        <v>2500</v>
      </c>
    </row>
    <row r="371" spans="1:6" x14ac:dyDescent="0.25">
      <c r="A371" s="3"/>
      <c r="B371" s="3"/>
      <c r="C371" s="4"/>
      <c r="D371" s="5"/>
      <c r="E371" s="5"/>
      <c r="F371" s="5"/>
    </row>
    <row r="372" spans="1:6" x14ac:dyDescent="0.25">
      <c r="A372" s="3" t="s">
        <v>652</v>
      </c>
      <c r="B372" s="3" t="s">
        <v>492</v>
      </c>
      <c r="C372" s="4">
        <v>45000</v>
      </c>
      <c r="D372" s="5">
        <v>19875</v>
      </c>
      <c r="E372" s="5">
        <v>18750</v>
      </c>
      <c r="F372" s="5">
        <v>0</v>
      </c>
    </row>
    <row r="373" spans="1:6" x14ac:dyDescent="0.25">
      <c r="A373" s="3" t="s">
        <v>653</v>
      </c>
      <c r="B373" s="3" t="s">
        <v>654</v>
      </c>
      <c r="C373" s="4">
        <v>2400</v>
      </c>
      <c r="D373" s="5">
        <v>2450</v>
      </c>
      <c r="E373" s="5">
        <v>2400</v>
      </c>
      <c r="F373" s="5">
        <v>0</v>
      </c>
    </row>
    <row r="374" spans="1:6" x14ac:dyDescent="0.25">
      <c r="A374" s="41" t="s">
        <v>655</v>
      </c>
      <c r="B374" s="41" t="s">
        <v>439</v>
      </c>
      <c r="C374" s="42"/>
      <c r="D374" s="43">
        <v>0</v>
      </c>
      <c r="E374" s="43">
        <v>0</v>
      </c>
      <c r="F374" s="43">
        <v>0</v>
      </c>
    </row>
    <row r="375" spans="1:6" x14ac:dyDescent="0.25">
      <c r="A375" s="3" t="s">
        <v>656</v>
      </c>
      <c r="B375" s="3" t="s">
        <v>439</v>
      </c>
      <c r="C375" s="4">
        <v>683054</v>
      </c>
      <c r="D375" s="5">
        <v>676812</v>
      </c>
      <c r="E375" s="5">
        <v>710581</v>
      </c>
      <c r="F375" s="5">
        <v>581120</v>
      </c>
    </row>
    <row r="376" spans="1:6" x14ac:dyDescent="0.25">
      <c r="A376" s="3" t="s">
        <v>657</v>
      </c>
      <c r="B376" s="3" t="s">
        <v>443</v>
      </c>
      <c r="C376" s="4">
        <v>28318</v>
      </c>
      <c r="D376" s="5">
        <v>39167</v>
      </c>
      <c r="E376" s="5">
        <v>48605.15</v>
      </c>
      <c r="F376" s="5">
        <v>23167</v>
      </c>
    </row>
    <row r="377" spans="1:6" x14ac:dyDescent="0.25">
      <c r="A377" s="3" t="s">
        <v>658</v>
      </c>
      <c r="B377" s="3" t="s">
        <v>497</v>
      </c>
      <c r="C377" s="4">
        <v>75000</v>
      </c>
      <c r="D377" s="5"/>
      <c r="E377" s="5"/>
      <c r="F377" s="5"/>
    </row>
    <row r="378" spans="1:6" x14ac:dyDescent="0.25">
      <c r="A378" s="38" t="s">
        <v>74</v>
      </c>
      <c r="B378" s="38" t="s">
        <v>659</v>
      </c>
      <c r="C378" s="39">
        <f>SUM(C346:C376)</f>
        <v>2088223.0016750002</v>
      </c>
      <c r="D378" s="40">
        <f>SUM(D346:D377)</f>
        <v>1788083</v>
      </c>
      <c r="E378" s="40">
        <f>SUM(E346:E377)</f>
        <v>1770624.15</v>
      </c>
      <c r="F378" s="40">
        <f>SUM(F346:F377)</f>
        <v>1704734</v>
      </c>
    </row>
    <row r="379" spans="1:6" x14ac:dyDescent="0.25">
      <c r="A379" t="s">
        <v>76</v>
      </c>
      <c r="C379" s="10"/>
    </row>
    <row r="380" spans="1:6" x14ac:dyDescent="0.25">
      <c r="A380" s="44"/>
      <c r="B380" s="44"/>
      <c r="C380" s="45"/>
      <c r="D380" s="46"/>
      <c r="E380" s="46"/>
      <c r="F380" s="46"/>
    </row>
    <row r="381" spans="1:6" x14ac:dyDescent="0.25">
      <c r="A381" s="44"/>
      <c r="B381" s="44"/>
      <c r="C381" s="45"/>
      <c r="D381" s="47"/>
      <c r="E381" s="47"/>
      <c r="F381" s="47"/>
    </row>
    <row r="382" spans="1:6" x14ac:dyDescent="0.25">
      <c r="A382" s="1"/>
      <c r="B382" s="1"/>
      <c r="C382" s="2"/>
      <c r="D382" s="48"/>
      <c r="E382" s="48"/>
      <c r="F382" s="48"/>
    </row>
    <row r="383" spans="1:6" x14ac:dyDescent="0.25">
      <c r="C383" s="10"/>
    </row>
  </sheetData>
  <pageMargins left="0.7" right="0.7" top="0.75" bottom="0.75" header="0.3" footer="0.3"/>
  <pageSetup scale="8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1B11F1-AFBA-42B5-96AF-0F9043841745}">
  <dimension ref="A3:I77"/>
  <sheetViews>
    <sheetView workbookViewId="0">
      <selection activeCell="F80" sqref="F80"/>
    </sheetView>
  </sheetViews>
  <sheetFormatPr defaultRowHeight="15" x14ac:dyDescent="0.25"/>
  <cols>
    <col min="1" max="1" width="18.28515625" bestFit="1" customWidth="1"/>
    <col min="2" max="2" width="11.28515625" bestFit="1" customWidth="1"/>
    <col min="3" max="3" width="11.5703125" bestFit="1" customWidth="1"/>
    <col min="4" max="4" width="11" bestFit="1" customWidth="1"/>
    <col min="5" max="5" width="12.5703125" bestFit="1" customWidth="1"/>
    <col min="6" max="6" width="11.5703125" bestFit="1" customWidth="1"/>
    <col min="7" max="8" width="6.42578125" bestFit="1" customWidth="1"/>
    <col min="9" max="9" width="12.5703125" bestFit="1" customWidth="1"/>
  </cols>
  <sheetData>
    <row r="3" spans="1:9" x14ac:dyDescent="0.25">
      <c r="C3" t="s">
        <v>669</v>
      </c>
      <c r="D3" t="s">
        <v>669</v>
      </c>
      <c r="E3" s="64" t="s">
        <v>670</v>
      </c>
      <c r="F3" s="64" t="s">
        <v>670</v>
      </c>
      <c r="G3" s="64"/>
      <c r="H3" s="64" t="s">
        <v>671</v>
      </c>
      <c r="I3" s="64" t="s">
        <v>670</v>
      </c>
    </row>
    <row r="4" spans="1:9" x14ac:dyDescent="0.25">
      <c r="A4" s="65" t="s">
        <v>672</v>
      </c>
      <c r="B4" s="65" t="s">
        <v>673</v>
      </c>
      <c r="C4" s="65" t="s">
        <v>675</v>
      </c>
      <c r="D4" s="65" t="s">
        <v>676</v>
      </c>
      <c r="E4" s="66" t="s">
        <v>675</v>
      </c>
      <c r="F4" s="66" t="s">
        <v>676</v>
      </c>
      <c r="G4" s="66" t="s">
        <v>677</v>
      </c>
      <c r="H4" s="66" t="s">
        <v>677</v>
      </c>
      <c r="I4" s="66" t="s">
        <v>674</v>
      </c>
    </row>
    <row r="5" spans="1:9" x14ac:dyDescent="0.25">
      <c r="A5" t="s">
        <v>678</v>
      </c>
      <c r="B5" t="s">
        <v>679</v>
      </c>
      <c r="C5" s="55">
        <v>50000</v>
      </c>
      <c r="D5" s="55">
        <v>0</v>
      </c>
      <c r="E5" s="67">
        <v>50000</v>
      </c>
      <c r="F5" s="68">
        <v>0</v>
      </c>
      <c r="G5">
        <v>1040</v>
      </c>
      <c r="I5" s="67">
        <f>+E5</f>
        <v>50000</v>
      </c>
    </row>
    <row r="6" spans="1:9" x14ac:dyDescent="0.25">
      <c r="A6" t="s">
        <v>680</v>
      </c>
      <c r="B6" t="s">
        <v>679</v>
      </c>
      <c r="C6" s="55"/>
      <c r="D6" s="55">
        <v>0</v>
      </c>
      <c r="E6" s="67">
        <v>135000</v>
      </c>
      <c r="F6" s="68">
        <v>0</v>
      </c>
      <c r="G6">
        <v>2080</v>
      </c>
      <c r="I6" s="67">
        <v>135000</v>
      </c>
    </row>
    <row r="7" spans="1:9" x14ac:dyDescent="0.25">
      <c r="A7" t="s">
        <v>681</v>
      </c>
      <c r="B7" t="s">
        <v>679</v>
      </c>
      <c r="C7" s="55"/>
      <c r="D7" s="55">
        <v>25.94</v>
      </c>
      <c r="E7" s="67"/>
      <c r="F7" s="68">
        <v>29.63</v>
      </c>
      <c r="G7">
        <v>1040</v>
      </c>
      <c r="I7" s="67">
        <f>+F7*G7</f>
        <v>30815.200000000001</v>
      </c>
    </row>
    <row r="8" spans="1:9" x14ac:dyDescent="0.25">
      <c r="A8" t="s">
        <v>682</v>
      </c>
      <c r="B8" t="s">
        <v>679</v>
      </c>
      <c r="C8" s="55"/>
      <c r="D8" s="55">
        <v>25.94</v>
      </c>
      <c r="E8" s="67"/>
      <c r="F8" s="68">
        <v>27.3</v>
      </c>
      <c r="G8">
        <v>2080</v>
      </c>
      <c r="I8" s="67">
        <f t="shared" ref="I8:I9" si="0">+F8*G8</f>
        <v>56784</v>
      </c>
    </row>
    <row r="9" spans="1:9" x14ac:dyDescent="0.25">
      <c r="A9" t="s">
        <v>682</v>
      </c>
      <c r="B9" t="s">
        <v>679</v>
      </c>
      <c r="C9" s="55"/>
      <c r="D9" s="55">
        <v>24.78</v>
      </c>
      <c r="E9" s="67"/>
      <c r="F9" s="68">
        <v>25.75</v>
      </c>
      <c r="G9">
        <v>1040</v>
      </c>
      <c r="I9" s="67">
        <f t="shared" si="0"/>
        <v>26780</v>
      </c>
    </row>
    <row r="10" spans="1:9" x14ac:dyDescent="0.25">
      <c r="A10" t="s">
        <v>683</v>
      </c>
      <c r="B10" t="s">
        <v>679</v>
      </c>
      <c r="C10" s="55">
        <v>78000</v>
      </c>
      <c r="D10" s="55">
        <v>0</v>
      </c>
      <c r="E10" s="67">
        <v>81000</v>
      </c>
      <c r="F10" s="68"/>
      <c r="G10">
        <v>2080</v>
      </c>
      <c r="I10" s="67">
        <v>36400</v>
      </c>
    </row>
    <row r="11" spans="1:9" x14ac:dyDescent="0.25">
      <c r="A11" t="s">
        <v>684</v>
      </c>
      <c r="B11" t="s">
        <v>679</v>
      </c>
      <c r="C11" s="55"/>
      <c r="D11" s="55">
        <v>28</v>
      </c>
      <c r="E11" s="67">
        <v>0</v>
      </c>
      <c r="F11" s="68">
        <v>0</v>
      </c>
      <c r="G11">
        <v>0</v>
      </c>
      <c r="I11" s="67">
        <v>0</v>
      </c>
    </row>
    <row r="12" spans="1:9" x14ac:dyDescent="0.25">
      <c r="C12" s="55"/>
      <c r="D12" s="55"/>
      <c r="E12" s="67"/>
      <c r="F12" s="67"/>
      <c r="I12" s="67"/>
    </row>
    <row r="13" spans="1:9" x14ac:dyDescent="0.25">
      <c r="A13" t="s">
        <v>685</v>
      </c>
      <c r="B13" t="s">
        <v>686</v>
      </c>
      <c r="C13" s="55"/>
      <c r="D13" s="55">
        <v>26</v>
      </c>
      <c r="E13" s="67"/>
      <c r="F13" s="67">
        <v>26</v>
      </c>
      <c r="G13">
        <v>350</v>
      </c>
      <c r="I13" s="67">
        <f t="shared" ref="I13" si="1">+F13*G13</f>
        <v>9100</v>
      </c>
    </row>
    <row r="14" spans="1:9" x14ac:dyDescent="0.25">
      <c r="C14" s="55"/>
      <c r="D14" s="55"/>
      <c r="E14" s="67"/>
      <c r="F14" s="67"/>
      <c r="I14" s="67"/>
    </row>
    <row r="15" spans="1:9" x14ac:dyDescent="0.25">
      <c r="A15" t="s">
        <v>687</v>
      </c>
      <c r="B15" t="s">
        <v>688</v>
      </c>
      <c r="C15" s="55">
        <v>28000</v>
      </c>
      <c r="D15" s="55"/>
      <c r="E15" s="67">
        <v>28000</v>
      </c>
      <c r="F15" s="67"/>
      <c r="I15" s="67">
        <f>+E15</f>
        <v>28000</v>
      </c>
    </row>
    <row r="16" spans="1:9" x14ac:dyDescent="0.25">
      <c r="A16" t="s">
        <v>689</v>
      </c>
      <c r="B16" t="s">
        <v>688</v>
      </c>
      <c r="C16" s="55">
        <v>8000</v>
      </c>
      <c r="D16" s="55"/>
      <c r="E16" s="67">
        <v>9000</v>
      </c>
      <c r="F16" s="67"/>
      <c r="G16" t="s">
        <v>690</v>
      </c>
      <c r="I16" s="67">
        <f t="shared" ref="I16:I21" si="2">+E16</f>
        <v>9000</v>
      </c>
    </row>
    <row r="17" spans="1:9" x14ac:dyDescent="0.25">
      <c r="A17" t="s">
        <v>689</v>
      </c>
      <c r="B17" t="s">
        <v>688</v>
      </c>
      <c r="C17" s="55">
        <v>8000</v>
      </c>
      <c r="D17" s="55"/>
      <c r="E17" s="67">
        <v>9000</v>
      </c>
      <c r="F17" s="67"/>
      <c r="I17" s="67">
        <f t="shared" si="2"/>
        <v>9000</v>
      </c>
    </row>
    <row r="18" spans="1:9" x14ac:dyDescent="0.25">
      <c r="A18" t="s">
        <v>689</v>
      </c>
      <c r="B18" t="s">
        <v>688</v>
      </c>
      <c r="C18" s="55">
        <v>8000</v>
      </c>
      <c r="D18" s="55"/>
      <c r="E18" s="67">
        <v>9000</v>
      </c>
      <c r="F18" s="67"/>
      <c r="I18" s="67">
        <f>+E18</f>
        <v>9000</v>
      </c>
    </row>
    <row r="19" spans="1:9" x14ac:dyDescent="0.25">
      <c r="A19" t="s">
        <v>689</v>
      </c>
      <c r="B19" t="s">
        <v>688</v>
      </c>
      <c r="C19" s="55">
        <v>8000</v>
      </c>
      <c r="D19" s="55"/>
      <c r="E19" s="67">
        <v>9000</v>
      </c>
      <c r="F19" s="67"/>
      <c r="I19" s="67">
        <f t="shared" si="2"/>
        <v>9000</v>
      </c>
    </row>
    <row r="20" spans="1:9" x14ac:dyDescent="0.25">
      <c r="A20" t="s">
        <v>689</v>
      </c>
      <c r="B20" t="s">
        <v>688</v>
      </c>
      <c r="C20" s="55">
        <v>8000</v>
      </c>
      <c r="D20" s="55"/>
      <c r="E20" s="67">
        <v>9000</v>
      </c>
      <c r="F20" s="67"/>
      <c r="I20" s="67">
        <f t="shared" si="2"/>
        <v>9000</v>
      </c>
    </row>
    <row r="21" spans="1:9" x14ac:dyDescent="0.25">
      <c r="A21" t="s">
        <v>689</v>
      </c>
      <c r="B21" t="s">
        <v>688</v>
      </c>
      <c r="C21" s="55">
        <v>8000</v>
      </c>
      <c r="D21" s="55"/>
      <c r="E21" s="67">
        <v>9000</v>
      </c>
      <c r="F21" s="67"/>
      <c r="I21" s="67">
        <f t="shared" si="2"/>
        <v>9000</v>
      </c>
    </row>
    <row r="22" spans="1:9" x14ac:dyDescent="0.25">
      <c r="C22" s="55"/>
      <c r="D22" s="55"/>
      <c r="E22" s="67"/>
      <c r="F22" s="67"/>
      <c r="I22" s="67"/>
    </row>
    <row r="23" spans="1:9" x14ac:dyDescent="0.25">
      <c r="A23" t="s">
        <v>691</v>
      </c>
      <c r="B23" t="s">
        <v>692</v>
      </c>
      <c r="C23" s="55">
        <v>21700</v>
      </c>
      <c r="D23" s="55"/>
      <c r="E23" s="67">
        <v>21700</v>
      </c>
      <c r="F23" s="67"/>
      <c r="I23" s="67">
        <f>+C23</f>
        <v>21700</v>
      </c>
    </row>
    <row r="24" spans="1:9" x14ac:dyDescent="0.25">
      <c r="A24" t="s">
        <v>693</v>
      </c>
      <c r="B24" t="s">
        <v>692</v>
      </c>
      <c r="C24" s="55">
        <v>18000</v>
      </c>
      <c r="D24" s="55"/>
      <c r="E24" s="67">
        <v>18000</v>
      </c>
      <c r="F24" s="67"/>
      <c r="I24" s="67">
        <f>+E24</f>
        <v>18000</v>
      </c>
    </row>
    <row r="25" spans="1:9" x14ac:dyDescent="0.25">
      <c r="A25" t="s">
        <v>682</v>
      </c>
      <c r="B25" t="s">
        <v>692</v>
      </c>
      <c r="C25" s="55"/>
      <c r="D25" s="55">
        <v>27.1</v>
      </c>
      <c r="E25" s="67"/>
      <c r="F25" s="67">
        <v>28.31</v>
      </c>
      <c r="G25">
        <v>1040</v>
      </c>
      <c r="I25" s="67">
        <f t="shared" ref="I25:I28" si="3">+F25*G25</f>
        <v>29442.399999999998</v>
      </c>
    </row>
    <row r="26" spans="1:9" x14ac:dyDescent="0.25">
      <c r="A26" t="s">
        <v>682</v>
      </c>
      <c r="B26" t="s">
        <v>692</v>
      </c>
      <c r="C26" s="55"/>
      <c r="D26" s="55">
        <v>23.72</v>
      </c>
      <c r="E26" s="67"/>
      <c r="F26" s="67">
        <v>24.68</v>
      </c>
      <c r="G26">
        <v>1040</v>
      </c>
      <c r="I26" s="67">
        <f t="shared" si="3"/>
        <v>25667.200000000001</v>
      </c>
    </row>
    <row r="27" spans="1:9" x14ac:dyDescent="0.25">
      <c r="A27" t="s">
        <v>694</v>
      </c>
      <c r="B27" t="s">
        <v>695</v>
      </c>
      <c r="C27" s="55"/>
      <c r="D27" s="55">
        <v>28</v>
      </c>
      <c r="E27" s="67"/>
      <c r="F27" s="67">
        <v>28</v>
      </c>
      <c r="G27">
        <v>1040</v>
      </c>
      <c r="I27" s="67">
        <f t="shared" si="3"/>
        <v>29120</v>
      </c>
    </row>
    <row r="28" spans="1:9" x14ac:dyDescent="0.25">
      <c r="A28" t="s">
        <v>694</v>
      </c>
      <c r="B28" t="s">
        <v>692</v>
      </c>
      <c r="C28" s="55"/>
      <c r="D28" s="55">
        <v>25.99</v>
      </c>
      <c r="E28" s="67"/>
      <c r="F28" s="67">
        <v>28</v>
      </c>
      <c r="G28">
        <v>1040</v>
      </c>
      <c r="I28" s="67">
        <f t="shared" si="3"/>
        <v>29120</v>
      </c>
    </row>
    <row r="29" spans="1:9" x14ac:dyDescent="0.25">
      <c r="C29" s="55"/>
      <c r="D29" s="55"/>
      <c r="E29" s="67"/>
      <c r="F29" s="67"/>
      <c r="I29" s="67"/>
    </row>
    <row r="30" spans="1:9" x14ac:dyDescent="0.25">
      <c r="C30" s="55"/>
      <c r="D30" s="55"/>
      <c r="E30" s="67"/>
      <c r="F30" s="67"/>
      <c r="I30" s="67"/>
    </row>
    <row r="31" spans="1:9" x14ac:dyDescent="0.25">
      <c r="A31" t="s">
        <v>696</v>
      </c>
      <c r="B31" t="s">
        <v>697</v>
      </c>
      <c r="C31" s="55"/>
      <c r="D31" s="55">
        <v>25.69</v>
      </c>
      <c r="E31" s="67"/>
      <c r="F31" s="67">
        <v>26.71</v>
      </c>
      <c r="G31">
        <v>832</v>
      </c>
      <c r="H31">
        <v>0</v>
      </c>
      <c r="I31" s="67">
        <f>+F31*G31+(H31*(F31*1.5))</f>
        <v>22222.720000000001</v>
      </c>
    </row>
    <row r="32" spans="1:9" x14ac:dyDescent="0.25">
      <c r="A32" t="s">
        <v>696</v>
      </c>
      <c r="B32" t="s">
        <v>697</v>
      </c>
      <c r="C32" s="55"/>
      <c r="D32" s="55">
        <v>22.84</v>
      </c>
      <c r="E32" s="67"/>
      <c r="F32" s="67">
        <v>23.75</v>
      </c>
      <c r="G32">
        <v>832</v>
      </c>
      <c r="H32">
        <v>0</v>
      </c>
      <c r="I32" s="67">
        <f t="shared" ref="I32:I38" si="4">+F32*G32+(H32*(F32*1.5))</f>
        <v>19760</v>
      </c>
    </row>
    <row r="33" spans="1:9" x14ac:dyDescent="0.25">
      <c r="A33" t="s">
        <v>696</v>
      </c>
      <c r="B33" t="s">
        <v>697</v>
      </c>
      <c r="C33" s="55"/>
      <c r="D33" s="55">
        <v>21.97</v>
      </c>
      <c r="E33" s="67"/>
      <c r="F33" s="67">
        <v>22.84</v>
      </c>
      <c r="G33">
        <v>832</v>
      </c>
      <c r="H33">
        <v>0</v>
      </c>
      <c r="I33" s="67">
        <f t="shared" si="4"/>
        <v>19002.88</v>
      </c>
    </row>
    <row r="34" spans="1:9" x14ac:dyDescent="0.25">
      <c r="A34" t="s">
        <v>696</v>
      </c>
      <c r="B34" t="s">
        <v>697</v>
      </c>
      <c r="C34" s="55"/>
      <c r="D34" s="55">
        <v>27.79</v>
      </c>
      <c r="E34" s="67"/>
      <c r="F34" s="67">
        <v>27.79</v>
      </c>
      <c r="G34">
        <v>832</v>
      </c>
      <c r="H34">
        <v>0</v>
      </c>
      <c r="I34" s="67">
        <f t="shared" si="4"/>
        <v>23121.279999999999</v>
      </c>
    </row>
    <row r="35" spans="1:9" x14ac:dyDescent="0.25">
      <c r="A35" t="s">
        <v>696</v>
      </c>
      <c r="B35" t="s">
        <v>697</v>
      </c>
      <c r="C35" s="55"/>
      <c r="D35" s="55">
        <v>21.97</v>
      </c>
      <c r="E35" s="67"/>
      <c r="F35" s="67">
        <v>22.84</v>
      </c>
      <c r="G35">
        <v>832</v>
      </c>
      <c r="H35">
        <v>0</v>
      </c>
      <c r="I35" s="67">
        <f t="shared" si="4"/>
        <v>19002.88</v>
      </c>
    </row>
    <row r="36" spans="1:9" x14ac:dyDescent="0.25">
      <c r="A36" t="s">
        <v>696</v>
      </c>
      <c r="B36" t="s">
        <v>697</v>
      </c>
      <c r="C36" s="55"/>
      <c r="D36" s="55">
        <v>22.84</v>
      </c>
      <c r="E36" s="67"/>
      <c r="F36" s="67">
        <v>23.75</v>
      </c>
      <c r="G36">
        <v>832</v>
      </c>
      <c r="H36">
        <v>0</v>
      </c>
      <c r="I36" s="67">
        <f t="shared" si="4"/>
        <v>19760</v>
      </c>
    </row>
    <row r="37" spans="1:9" x14ac:dyDescent="0.25">
      <c r="A37" t="s">
        <v>696</v>
      </c>
      <c r="B37" t="s">
        <v>697</v>
      </c>
      <c r="C37" s="55"/>
      <c r="D37" s="55">
        <v>35.299999999999997</v>
      </c>
      <c r="E37" s="67"/>
      <c r="F37" s="67">
        <v>35.299999999999997</v>
      </c>
      <c r="G37">
        <v>2080</v>
      </c>
      <c r="H37">
        <v>0</v>
      </c>
      <c r="I37" s="67">
        <f t="shared" si="4"/>
        <v>73424</v>
      </c>
    </row>
    <row r="38" spans="1:9" x14ac:dyDescent="0.25">
      <c r="A38" t="s">
        <v>696</v>
      </c>
      <c r="B38" t="s">
        <v>697</v>
      </c>
      <c r="C38" s="55"/>
      <c r="D38" s="55">
        <v>27.79</v>
      </c>
      <c r="E38" s="67"/>
      <c r="F38" s="67">
        <v>27.79</v>
      </c>
      <c r="G38">
        <v>832</v>
      </c>
      <c r="H38">
        <v>0</v>
      </c>
      <c r="I38" s="67">
        <f t="shared" si="4"/>
        <v>23121.279999999999</v>
      </c>
    </row>
    <row r="39" spans="1:9" x14ac:dyDescent="0.25">
      <c r="C39" s="55"/>
      <c r="D39" s="55"/>
      <c r="E39" s="67"/>
      <c r="F39" s="67"/>
      <c r="I39" s="67"/>
    </row>
    <row r="40" spans="1:9" x14ac:dyDescent="0.25">
      <c r="A40" t="s">
        <v>698</v>
      </c>
      <c r="B40" t="s">
        <v>697</v>
      </c>
      <c r="C40" s="55"/>
      <c r="D40" s="55">
        <v>32.93</v>
      </c>
      <c r="E40" s="67"/>
      <c r="F40" s="67">
        <v>35.869999999999997</v>
      </c>
      <c r="G40">
        <v>832</v>
      </c>
      <c r="H40">
        <v>0</v>
      </c>
      <c r="I40" s="67">
        <f t="shared" ref="I40:I43" si="5">+F40*G40+(H40*(F40*1.5))</f>
        <v>29843.839999999997</v>
      </c>
    </row>
    <row r="41" spans="1:9" x14ac:dyDescent="0.25">
      <c r="A41" t="s">
        <v>698</v>
      </c>
      <c r="B41" t="s">
        <v>697</v>
      </c>
      <c r="C41" s="55"/>
      <c r="D41" s="55">
        <v>32.93</v>
      </c>
      <c r="E41" s="67"/>
      <c r="F41" s="67">
        <v>35.869999999999997</v>
      </c>
      <c r="G41">
        <v>832</v>
      </c>
      <c r="H41">
        <v>0</v>
      </c>
      <c r="I41" s="67">
        <f t="shared" si="5"/>
        <v>29843.839999999997</v>
      </c>
    </row>
    <row r="42" spans="1:9" x14ac:dyDescent="0.25">
      <c r="A42" t="s">
        <v>698</v>
      </c>
      <c r="B42" t="s">
        <v>697</v>
      </c>
      <c r="C42" s="55"/>
      <c r="D42" s="55">
        <v>32.93</v>
      </c>
      <c r="E42" s="67"/>
      <c r="F42" s="67">
        <v>35.869999999999997</v>
      </c>
      <c r="G42">
        <v>832</v>
      </c>
      <c r="H42">
        <v>0</v>
      </c>
      <c r="I42" s="67">
        <f t="shared" si="5"/>
        <v>29843.839999999997</v>
      </c>
    </row>
    <row r="43" spans="1:9" x14ac:dyDescent="0.25">
      <c r="A43" t="s">
        <v>698</v>
      </c>
      <c r="B43" t="s">
        <v>697</v>
      </c>
      <c r="C43" s="55"/>
      <c r="D43" s="55">
        <v>59.88</v>
      </c>
      <c r="E43" s="67"/>
      <c r="F43" s="67">
        <v>59.88</v>
      </c>
      <c r="G43">
        <v>2080</v>
      </c>
      <c r="H43">
        <v>0</v>
      </c>
      <c r="I43" s="67">
        <f t="shared" si="5"/>
        <v>124550.40000000001</v>
      </c>
    </row>
    <row r="44" spans="1:9" x14ac:dyDescent="0.25">
      <c r="A44" t="s">
        <v>698</v>
      </c>
      <c r="B44" t="s">
        <v>697</v>
      </c>
      <c r="C44" s="55"/>
      <c r="D44" s="55">
        <v>40.04</v>
      </c>
      <c r="E44" s="67"/>
      <c r="F44" s="67">
        <v>42.24</v>
      </c>
      <c r="G44">
        <v>832</v>
      </c>
      <c r="H44">
        <v>0</v>
      </c>
      <c r="I44" s="67">
        <f>+F44*G44+(H44*(F44*1.5))</f>
        <v>35143.68</v>
      </c>
    </row>
    <row r="45" spans="1:9" x14ac:dyDescent="0.25">
      <c r="A45" t="s">
        <v>698</v>
      </c>
      <c r="B45" t="s">
        <v>697</v>
      </c>
      <c r="C45" s="55"/>
      <c r="D45" s="55">
        <v>40.04</v>
      </c>
      <c r="E45" s="67"/>
      <c r="F45" s="67">
        <v>42.24</v>
      </c>
      <c r="G45">
        <v>832</v>
      </c>
      <c r="H45">
        <v>0</v>
      </c>
      <c r="I45" s="67">
        <f t="shared" ref="I45:I58" si="6">+F45*G45+(H45*(F45*1.5))</f>
        <v>35143.68</v>
      </c>
    </row>
    <row r="46" spans="1:9" x14ac:dyDescent="0.25">
      <c r="A46" t="s">
        <v>699</v>
      </c>
      <c r="B46" t="s">
        <v>697</v>
      </c>
      <c r="C46" s="55"/>
      <c r="D46" s="55">
        <v>0</v>
      </c>
      <c r="E46" s="67">
        <v>35000</v>
      </c>
      <c r="F46" s="67"/>
      <c r="G46">
        <v>0</v>
      </c>
      <c r="H46">
        <v>0</v>
      </c>
      <c r="I46" s="67">
        <v>35000</v>
      </c>
    </row>
    <row r="47" spans="1:9" x14ac:dyDescent="0.25">
      <c r="A47" t="s">
        <v>698</v>
      </c>
      <c r="B47" t="s">
        <v>697</v>
      </c>
      <c r="C47" s="55"/>
      <c r="D47" s="55">
        <v>50.32</v>
      </c>
      <c r="E47" s="67"/>
      <c r="F47" s="67">
        <v>59.88</v>
      </c>
      <c r="G47">
        <v>2080</v>
      </c>
      <c r="H47">
        <v>0</v>
      </c>
      <c r="I47" s="67">
        <f t="shared" si="6"/>
        <v>124550.40000000001</v>
      </c>
    </row>
    <row r="48" spans="1:9" x14ac:dyDescent="0.25">
      <c r="A48" t="s">
        <v>698</v>
      </c>
      <c r="B48" t="s">
        <v>697</v>
      </c>
      <c r="C48" s="55"/>
      <c r="D48" s="55">
        <v>40.04</v>
      </c>
      <c r="E48" s="67"/>
      <c r="F48" s="67">
        <v>42.24</v>
      </c>
      <c r="G48">
        <v>832</v>
      </c>
      <c r="H48">
        <v>0</v>
      </c>
      <c r="I48" s="67">
        <f t="shared" si="6"/>
        <v>35143.68</v>
      </c>
    </row>
    <row r="49" spans="1:9" x14ac:dyDescent="0.25">
      <c r="A49" t="s">
        <v>698</v>
      </c>
      <c r="B49" t="s">
        <v>697</v>
      </c>
      <c r="C49" s="55"/>
      <c r="D49" s="55">
        <v>51.74</v>
      </c>
      <c r="E49" s="67"/>
      <c r="F49" s="67">
        <v>54.33</v>
      </c>
      <c r="G49">
        <v>832</v>
      </c>
      <c r="H49">
        <v>0</v>
      </c>
      <c r="I49" s="67">
        <f t="shared" si="6"/>
        <v>45202.559999999998</v>
      </c>
    </row>
    <row r="50" spans="1:9" x14ac:dyDescent="0.25">
      <c r="A50" t="s">
        <v>698</v>
      </c>
      <c r="B50" t="s">
        <v>697</v>
      </c>
      <c r="C50" s="55"/>
      <c r="D50" s="55">
        <v>40.04</v>
      </c>
      <c r="E50" s="67"/>
      <c r="F50" s="67">
        <v>42.24</v>
      </c>
      <c r="G50">
        <v>832</v>
      </c>
      <c r="H50">
        <v>0</v>
      </c>
      <c r="I50" s="67">
        <f t="shared" si="6"/>
        <v>35143.68</v>
      </c>
    </row>
    <row r="51" spans="1:9" x14ac:dyDescent="0.25">
      <c r="A51" t="s">
        <v>698</v>
      </c>
      <c r="B51" t="s">
        <v>697</v>
      </c>
      <c r="C51" s="55"/>
      <c r="D51" s="55">
        <v>40.04</v>
      </c>
      <c r="E51" s="67"/>
      <c r="F51" s="67">
        <v>42.24</v>
      </c>
      <c r="G51">
        <v>832</v>
      </c>
      <c r="H51">
        <v>0</v>
      </c>
      <c r="I51" s="67">
        <f t="shared" si="6"/>
        <v>35143.68</v>
      </c>
    </row>
    <row r="52" spans="1:9" x14ac:dyDescent="0.25">
      <c r="A52" t="s">
        <v>698</v>
      </c>
      <c r="B52" t="s">
        <v>697</v>
      </c>
      <c r="C52" s="55"/>
      <c r="D52" s="55">
        <v>40.04</v>
      </c>
      <c r="E52" s="67"/>
      <c r="F52" s="67">
        <v>42.24</v>
      </c>
      <c r="G52">
        <v>832</v>
      </c>
      <c r="H52">
        <v>0</v>
      </c>
      <c r="I52" s="67">
        <f t="shared" si="6"/>
        <v>35143.68</v>
      </c>
    </row>
    <row r="53" spans="1:9" x14ac:dyDescent="0.25">
      <c r="A53" t="s">
        <v>698</v>
      </c>
      <c r="B53" t="s">
        <v>697</v>
      </c>
      <c r="C53" s="55"/>
      <c r="D53" s="55">
        <v>32.93</v>
      </c>
      <c r="E53" s="67"/>
      <c r="F53" s="67">
        <v>34.74</v>
      </c>
      <c r="G53">
        <v>832</v>
      </c>
      <c r="H53">
        <v>0</v>
      </c>
      <c r="I53" s="67">
        <f t="shared" si="6"/>
        <v>28903.68</v>
      </c>
    </row>
    <row r="54" spans="1:9" x14ac:dyDescent="0.25">
      <c r="A54" t="s">
        <v>698</v>
      </c>
      <c r="B54" t="s">
        <v>697</v>
      </c>
      <c r="C54" s="55"/>
      <c r="D54" s="55">
        <v>32.93</v>
      </c>
      <c r="E54" s="67"/>
      <c r="F54" s="67">
        <v>35.869999999999997</v>
      </c>
      <c r="G54">
        <v>832</v>
      </c>
      <c r="H54">
        <v>0</v>
      </c>
      <c r="I54" s="67">
        <f t="shared" si="6"/>
        <v>29843.839999999997</v>
      </c>
    </row>
    <row r="55" spans="1:9" x14ac:dyDescent="0.25">
      <c r="A55" t="s">
        <v>698</v>
      </c>
      <c r="B55" t="s">
        <v>697</v>
      </c>
      <c r="C55" s="55"/>
      <c r="D55" s="55">
        <v>40.04</v>
      </c>
      <c r="E55" s="67"/>
      <c r="F55" s="67">
        <v>42.24</v>
      </c>
      <c r="G55">
        <v>832</v>
      </c>
      <c r="H55">
        <v>0</v>
      </c>
      <c r="I55" s="67">
        <f t="shared" si="6"/>
        <v>35143.68</v>
      </c>
    </row>
    <row r="56" spans="1:9" x14ac:dyDescent="0.25">
      <c r="A56" t="s">
        <v>698</v>
      </c>
      <c r="B56" t="s">
        <v>697</v>
      </c>
      <c r="C56" s="55"/>
      <c r="D56" s="55">
        <v>32.93</v>
      </c>
      <c r="E56" s="67"/>
      <c r="F56" s="67">
        <v>35.869999999999997</v>
      </c>
      <c r="G56">
        <v>832</v>
      </c>
      <c r="H56">
        <v>0</v>
      </c>
      <c r="I56" s="67">
        <f t="shared" si="6"/>
        <v>29843.839999999997</v>
      </c>
    </row>
    <row r="57" spans="1:9" x14ac:dyDescent="0.25">
      <c r="A57" t="s">
        <v>698</v>
      </c>
      <c r="B57" t="s">
        <v>697</v>
      </c>
      <c r="C57" s="55"/>
      <c r="D57" s="55">
        <v>34</v>
      </c>
      <c r="E57" s="67"/>
      <c r="F57" s="67">
        <v>39.04</v>
      </c>
      <c r="G57">
        <v>832</v>
      </c>
      <c r="H57">
        <v>0</v>
      </c>
      <c r="I57" s="67">
        <f t="shared" si="6"/>
        <v>32481.279999999999</v>
      </c>
    </row>
    <row r="58" spans="1:9" x14ac:dyDescent="0.25">
      <c r="A58" t="s">
        <v>698</v>
      </c>
      <c r="B58" t="s">
        <v>697</v>
      </c>
      <c r="C58" s="55"/>
      <c r="D58" s="55">
        <v>51.74</v>
      </c>
      <c r="E58" s="67"/>
      <c r="F58" s="67">
        <v>54.33</v>
      </c>
      <c r="G58">
        <v>832</v>
      </c>
      <c r="H58">
        <v>0</v>
      </c>
      <c r="I58" s="67">
        <f t="shared" si="6"/>
        <v>45202.559999999998</v>
      </c>
    </row>
    <row r="59" spans="1:9" x14ac:dyDescent="0.25">
      <c r="C59" s="55"/>
      <c r="D59" s="55"/>
      <c r="E59" s="67" t="s">
        <v>76</v>
      </c>
      <c r="F59" s="67"/>
      <c r="I59" s="67"/>
    </row>
    <row r="60" spans="1:9" x14ac:dyDescent="0.25">
      <c r="A60" t="s">
        <v>700</v>
      </c>
      <c r="B60" t="s">
        <v>701</v>
      </c>
      <c r="C60" s="55"/>
      <c r="D60" s="55">
        <v>34.130000000000003</v>
      </c>
      <c r="E60" s="67"/>
      <c r="F60" s="67">
        <f>D60*0.03+D60</f>
        <v>35.1539</v>
      </c>
      <c r="G60">
        <v>2080</v>
      </c>
      <c r="H60">
        <v>60</v>
      </c>
      <c r="I60" s="67">
        <f>+F60*G60+(H60*(F60*1.5))</f>
        <v>76283.962999999989</v>
      </c>
    </row>
    <row r="61" spans="1:9" x14ac:dyDescent="0.25">
      <c r="A61" t="s">
        <v>700</v>
      </c>
      <c r="B61" t="s">
        <v>701</v>
      </c>
      <c r="C61" s="55"/>
      <c r="D61" s="55">
        <v>30.96</v>
      </c>
      <c r="E61" s="67"/>
      <c r="F61" s="67">
        <f t="shared" ref="F61:F63" si="7">D61*0.03+D61</f>
        <v>31.8888</v>
      </c>
      <c r="G61">
        <v>2080</v>
      </c>
      <c r="H61">
        <v>60</v>
      </c>
      <c r="I61" s="67">
        <f>+F61*G61+(H61*(F61*1.5))</f>
        <v>69198.695999999996</v>
      </c>
    </row>
    <row r="62" spans="1:9" x14ac:dyDescent="0.25">
      <c r="A62" t="s">
        <v>700</v>
      </c>
      <c r="B62" t="s">
        <v>701</v>
      </c>
      <c r="C62" s="55"/>
      <c r="D62" s="55">
        <v>26.31</v>
      </c>
      <c r="E62" s="67"/>
      <c r="F62" s="67">
        <f t="shared" si="7"/>
        <v>27.099299999999999</v>
      </c>
      <c r="G62">
        <v>2080</v>
      </c>
      <c r="H62">
        <v>60</v>
      </c>
      <c r="I62" s="67">
        <f>+F62*G62+(H62*(F62*1.5))</f>
        <v>58805.481</v>
      </c>
    </row>
    <row r="63" spans="1:9" x14ac:dyDescent="0.25">
      <c r="A63" t="s">
        <v>700</v>
      </c>
      <c r="B63" t="s">
        <v>701</v>
      </c>
      <c r="C63" s="55"/>
      <c r="D63" s="55">
        <v>28.7</v>
      </c>
      <c r="E63" s="67"/>
      <c r="F63" s="67">
        <f t="shared" si="7"/>
        <v>29.561</v>
      </c>
      <c r="G63">
        <v>2080</v>
      </c>
      <c r="H63">
        <v>60</v>
      </c>
      <c r="I63" s="67">
        <f t="shared" ref="I63:I65" si="8">+F63*G63+(H63*(F63*1.5))</f>
        <v>64147.369999999995</v>
      </c>
    </row>
    <row r="64" spans="1:9" x14ac:dyDescent="0.25">
      <c r="A64" t="s">
        <v>700</v>
      </c>
      <c r="B64" t="s">
        <v>701</v>
      </c>
      <c r="C64" s="55">
        <v>40000</v>
      </c>
      <c r="D64" s="55">
        <v>0</v>
      </c>
      <c r="E64" s="67">
        <v>40000</v>
      </c>
      <c r="F64" s="67">
        <v>0</v>
      </c>
      <c r="G64">
        <v>2080</v>
      </c>
      <c r="H64">
        <v>60</v>
      </c>
      <c r="I64" s="67">
        <v>40000</v>
      </c>
    </row>
    <row r="65" spans="1:9" x14ac:dyDescent="0.25">
      <c r="A65" t="s">
        <v>700</v>
      </c>
      <c r="B65" t="s">
        <v>701</v>
      </c>
      <c r="C65" s="55"/>
      <c r="D65" s="55">
        <v>38.29</v>
      </c>
      <c r="E65" s="67"/>
      <c r="F65" s="67">
        <f>D65*0.03+D65</f>
        <v>39.438699999999997</v>
      </c>
      <c r="G65">
        <v>2080</v>
      </c>
      <c r="H65">
        <v>60</v>
      </c>
      <c r="I65" s="67">
        <f t="shared" si="8"/>
        <v>85581.978999999992</v>
      </c>
    </row>
    <row r="66" spans="1:9" x14ac:dyDescent="0.25">
      <c r="C66" s="55"/>
      <c r="D66" s="55"/>
      <c r="E66" s="67"/>
      <c r="F66" s="67"/>
      <c r="I66" s="67"/>
    </row>
    <row r="67" spans="1:9" x14ac:dyDescent="0.25">
      <c r="C67" s="55"/>
      <c r="D67" s="55"/>
      <c r="E67" s="67"/>
      <c r="F67" s="67"/>
      <c r="I67" s="67"/>
    </row>
    <row r="68" spans="1:9" x14ac:dyDescent="0.25">
      <c r="A68" t="s">
        <v>136</v>
      </c>
      <c r="B68" t="s">
        <v>516</v>
      </c>
      <c r="C68" s="55"/>
      <c r="D68" s="55">
        <v>35.299999999999997</v>
      </c>
      <c r="E68" s="67"/>
      <c r="F68" s="67">
        <v>35.299999999999997</v>
      </c>
      <c r="G68">
        <v>2080</v>
      </c>
      <c r="H68">
        <v>60</v>
      </c>
      <c r="I68" s="67">
        <f>+F68*G68+(H68*(F68*1.5))</f>
        <v>76601</v>
      </c>
    </row>
    <row r="69" spans="1:9" x14ac:dyDescent="0.25">
      <c r="C69" s="55"/>
      <c r="D69" s="55"/>
      <c r="E69" s="67"/>
      <c r="F69" s="67"/>
      <c r="I69" s="67"/>
    </row>
    <row r="70" spans="1:9" x14ac:dyDescent="0.25">
      <c r="A70" t="s">
        <v>700</v>
      </c>
      <c r="B70" t="s">
        <v>516</v>
      </c>
      <c r="C70" s="55"/>
      <c r="D70" s="55">
        <v>38.29</v>
      </c>
      <c r="E70" s="67"/>
      <c r="F70" s="67">
        <f t="shared" ref="F70:F72" si="9">D70*0.03+D70</f>
        <v>39.438699999999997</v>
      </c>
      <c r="G70">
        <v>2080</v>
      </c>
      <c r="H70">
        <v>100</v>
      </c>
      <c r="I70" s="67">
        <f t="shared" ref="I70:I72" si="10">+F70*G70+(H70*(F70*1.5))</f>
        <v>87948.300999999992</v>
      </c>
    </row>
    <row r="71" spans="1:9" x14ac:dyDescent="0.25">
      <c r="A71" t="s">
        <v>700</v>
      </c>
      <c r="B71" t="s">
        <v>516</v>
      </c>
      <c r="C71" s="55"/>
      <c r="D71" s="55">
        <v>30.68</v>
      </c>
      <c r="E71" s="67"/>
      <c r="F71" s="67">
        <f t="shared" si="9"/>
        <v>31.6004</v>
      </c>
      <c r="G71">
        <v>2080</v>
      </c>
      <c r="H71">
        <v>100</v>
      </c>
      <c r="I71" s="67">
        <f t="shared" si="10"/>
        <v>70468.891999999993</v>
      </c>
    </row>
    <row r="72" spans="1:9" x14ac:dyDescent="0.25">
      <c r="A72" t="s">
        <v>700</v>
      </c>
      <c r="B72" t="s">
        <v>516</v>
      </c>
      <c r="C72" s="55"/>
      <c r="D72" s="55">
        <v>32.729999999999997</v>
      </c>
      <c r="E72" s="67"/>
      <c r="F72" s="67">
        <f t="shared" si="9"/>
        <v>33.7119</v>
      </c>
      <c r="G72">
        <v>2080</v>
      </c>
      <c r="H72">
        <v>100</v>
      </c>
      <c r="I72" s="67">
        <f t="shared" si="10"/>
        <v>75177.536999999997</v>
      </c>
    </row>
    <row r="73" spans="1:9" x14ac:dyDescent="0.25">
      <c r="C73" s="55"/>
      <c r="D73" s="55"/>
      <c r="E73" s="67"/>
      <c r="F73" s="67"/>
      <c r="I73" s="67"/>
    </row>
    <row r="75" spans="1:9" ht="21" x14ac:dyDescent="0.35">
      <c r="A75" s="69" t="s">
        <v>702</v>
      </c>
    </row>
    <row r="76" spans="1:9" x14ac:dyDescent="0.25">
      <c r="B76" s="71"/>
      <c r="C76" s="66" t="s">
        <v>703</v>
      </c>
      <c r="D76" s="66"/>
    </row>
    <row r="77" spans="1:9" x14ac:dyDescent="0.25">
      <c r="B77" s="54"/>
      <c r="C77" s="70">
        <v>8500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1ACC36-3352-4A23-A140-CBF1F48629D2}">
  <dimension ref="A1:H14"/>
  <sheetViews>
    <sheetView workbookViewId="0">
      <selection activeCell="B22" sqref="B22"/>
    </sheetView>
  </sheetViews>
  <sheetFormatPr defaultRowHeight="15" x14ac:dyDescent="0.25"/>
  <cols>
    <col min="1" max="1" width="34.5703125" bestFit="1" customWidth="1"/>
    <col min="2" max="2" width="12.5703125" bestFit="1" customWidth="1"/>
    <col min="4" max="4" width="12.5703125" bestFit="1" customWidth="1"/>
    <col min="5" max="5" width="12.42578125" bestFit="1" customWidth="1"/>
    <col min="6" max="6" width="13.140625" bestFit="1" customWidth="1"/>
    <col min="7" max="7" width="12.42578125" bestFit="1" customWidth="1"/>
  </cols>
  <sheetData>
    <row r="1" spans="1:8" x14ac:dyDescent="0.25">
      <c r="A1" s="50"/>
      <c r="B1" s="50"/>
      <c r="C1" s="50"/>
      <c r="D1" s="50"/>
      <c r="E1" s="50"/>
      <c r="F1" s="50"/>
      <c r="G1" s="50"/>
      <c r="H1" s="51"/>
    </row>
    <row r="2" spans="1:8" x14ac:dyDescent="0.25">
      <c r="H2" s="52"/>
    </row>
    <row r="3" spans="1:8" x14ac:dyDescent="0.25">
      <c r="A3" s="53" t="s">
        <v>660</v>
      </c>
      <c r="H3" s="52"/>
    </row>
    <row r="4" spans="1:8" x14ac:dyDescent="0.25">
      <c r="A4" s="53"/>
      <c r="D4" t="s">
        <v>661</v>
      </c>
      <c r="E4" t="s">
        <v>662</v>
      </c>
      <c r="F4" t="s">
        <v>663</v>
      </c>
      <c r="G4" t="s">
        <v>664</v>
      </c>
      <c r="H4" s="52"/>
    </row>
    <row r="5" spans="1:8" x14ac:dyDescent="0.25">
      <c r="A5" t="s">
        <v>118</v>
      </c>
      <c r="B5" s="54">
        <v>175016</v>
      </c>
      <c r="C5" s="54"/>
      <c r="D5" s="54">
        <f>B5*0.5</f>
        <v>87508</v>
      </c>
      <c r="E5" s="54">
        <f>B5*0.2</f>
        <v>35003.200000000004</v>
      </c>
      <c r="F5" s="54">
        <f>B5*0.2</f>
        <v>35003.200000000004</v>
      </c>
      <c r="G5" s="54">
        <f>B5*0.1</f>
        <v>17501.600000000002</v>
      </c>
      <c r="H5" s="52"/>
    </row>
    <row r="6" spans="1:8" x14ac:dyDescent="0.25">
      <c r="A6" t="s">
        <v>136</v>
      </c>
      <c r="B6" s="54">
        <v>96600</v>
      </c>
      <c r="C6" s="54"/>
      <c r="D6" s="54">
        <f t="shared" ref="D6:D8" si="0">B6*0.5</f>
        <v>48300</v>
      </c>
      <c r="E6" s="54">
        <f t="shared" ref="E6:E8" si="1">B6*0.2</f>
        <v>19320</v>
      </c>
      <c r="F6" s="54">
        <f t="shared" ref="F6:F8" si="2">B6*0.2</f>
        <v>19320</v>
      </c>
      <c r="G6" s="54">
        <f t="shared" ref="G6:G8" si="3">B6*0.1</f>
        <v>9660</v>
      </c>
      <c r="H6" s="52"/>
    </row>
    <row r="7" spans="1:8" x14ac:dyDescent="0.25">
      <c r="A7" t="s">
        <v>106</v>
      </c>
      <c r="B7" s="54">
        <v>29000</v>
      </c>
      <c r="C7" s="54"/>
      <c r="D7" s="54">
        <f t="shared" si="0"/>
        <v>14500</v>
      </c>
      <c r="E7" s="54">
        <f t="shared" si="1"/>
        <v>5800</v>
      </c>
      <c r="F7" s="54">
        <f t="shared" si="2"/>
        <v>5800</v>
      </c>
      <c r="G7" s="54">
        <f t="shared" si="3"/>
        <v>2900</v>
      </c>
      <c r="H7" s="52"/>
    </row>
    <row r="8" spans="1:8" x14ac:dyDescent="0.25">
      <c r="A8" t="s">
        <v>665</v>
      </c>
      <c r="B8" s="54">
        <v>75500</v>
      </c>
      <c r="C8" s="54"/>
      <c r="D8" s="54">
        <f t="shared" si="0"/>
        <v>37750</v>
      </c>
      <c r="E8" s="54">
        <f t="shared" si="1"/>
        <v>15100</v>
      </c>
      <c r="F8" s="54">
        <f t="shared" si="2"/>
        <v>15100</v>
      </c>
      <c r="G8" s="54">
        <f t="shared" si="3"/>
        <v>7550</v>
      </c>
      <c r="H8" s="52"/>
    </row>
    <row r="9" spans="1:8" x14ac:dyDescent="0.25">
      <c r="H9" s="52"/>
    </row>
    <row r="10" spans="1:8" x14ac:dyDescent="0.25">
      <c r="H10" s="52"/>
    </row>
    <row r="11" spans="1:8" x14ac:dyDescent="0.25">
      <c r="D11" s="55">
        <f>SUM(D5:D10)</f>
        <v>188058</v>
      </c>
      <c r="E11" s="55">
        <f>SUM(E5:E10)</f>
        <v>75223.200000000012</v>
      </c>
      <c r="F11" s="55">
        <f>SUM(F5:F10)</f>
        <v>75223.200000000012</v>
      </c>
      <c r="G11" s="55">
        <f>SUM(G5:G10)</f>
        <v>37611.600000000006</v>
      </c>
      <c r="H11" s="52"/>
    </row>
    <row r="12" spans="1:8" x14ac:dyDescent="0.25">
      <c r="H12" s="52"/>
    </row>
    <row r="13" spans="1:8" x14ac:dyDescent="0.25">
      <c r="H13" s="52"/>
    </row>
    <row r="14" spans="1:8" ht="15.75" thickBot="1" x14ac:dyDescent="0.3">
      <c r="A14" s="56"/>
      <c r="B14" s="56"/>
      <c r="C14" s="56"/>
      <c r="D14" s="56"/>
      <c r="E14" s="56"/>
      <c r="F14" s="56"/>
      <c r="G14" s="56"/>
      <c r="H14" s="5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2026-2027 Budget</vt:lpstr>
      <vt:lpstr>Salary and Wage 26-27</vt:lpstr>
      <vt:lpstr>Interfund Transfer Support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Stephanie Pendleton</dc:creator>
  <cp:lastModifiedBy>Stephanie Pendleton</cp:lastModifiedBy>
  <cp:lastPrinted>2026-04-28T17:36:19Z</cp:lastPrinted>
  <dcterms:created xsi:type="dcterms:W3CDTF">2026-04-28T16:42:49Z</dcterms:created>
  <dcterms:modified xsi:type="dcterms:W3CDTF">2026-04-28T18:03:49Z</dcterms:modified>
</cp:coreProperties>
</file>